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5DB6A7BE-16BC-4822-9490-E481740FD595}" xr6:coauthVersionLast="41" xr6:coauthVersionMax="41" xr10:uidLastSave="{00000000-0000-0000-0000-000000000000}"/>
  <bookViews>
    <workbookView xWindow="10170" yWindow="345" windowWidth="15360" windowHeight="10920" tabRatio="398" firstSheet="1" activeTab="1" xr2:uid="{00000000-000D-0000-FFFF-FFFF00000000}"/>
  </bookViews>
  <sheets>
    <sheet name="RA VTMvsBMS" sheetId="7" r:id="rId1"/>
    <sheet name="VTM Tools" sheetId="3" r:id="rId2"/>
    <sheet name="VTM Tools-Fig" sheetId="6" r:id="rId3"/>
    <sheet name="Tool-Historical performance" sheetId="8" r:id="rId4"/>
  </sheets>
  <definedNames>
    <definedName name="_Hlk532823448" localSheetId="0">'RA VTMvsBMS'!$B$9</definedName>
    <definedName name="_Hlk532823452" localSheetId="0">'RA VTMvsBMS'!$B$10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8" l="1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AC40" i="3"/>
  <c r="AB40" i="3"/>
  <c r="AA40" i="3"/>
  <c r="Z40" i="3"/>
  <c r="Y40" i="3"/>
  <c r="X40" i="3"/>
  <c r="AC44" i="3"/>
  <c r="AB44" i="3"/>
  <c r="AA44" i="3"/>
  <c r="Z44" i="3"/>
  <c r="Y44" i="3"/>
  <c r="X44" i="3"/>
  <c r="AC43" i="3"/>
  <c r="AB43" i="3"/>
  <c r="AA43" i="3"/>
  <c r="Z43" i="3"/>
  <c r="Y43" i="3"/>
  <c r="X43" i="3"/>
  <c r="AC39" i="3"/>
  <c r="AB39" i="3"/>
  <c r="AA39" i="3"/>
  <c r="Z39" i="3"/>
  <c r="Y39" i="3"/>
  <c r="X39" i="3"/>
  <c r="AC37" i="3"/>
  <c r="AB37" i="3"/>
  <c r="AA37" i="3"/>
  <c r="Z37" i="3"/>
  <c r="Y37" i="3"/>
  <c r="X37" i="3"/>
  <c r="E28" i="6"/>
  <c r="D28" i="6"/>
  <c r="C28" i="6"/>
  <c r="B28" i="6"/>
  <c r="E27" i="6"/>
  <c r="D27" i="6"/>
  <c r="C27" i="6"/>
  <c r="B27" i="6"/>
  <c r="Z32" i="3"/>
  <c r="I32" i="7"/>
  <c r="H32" i="7"/>
  <c r="G32" i="7"/>
  <c r="F32" i="7"/>
  <c r="E32" i="7"/>
  <c r="D32" i="7"/>
  <c r="C32" i="7"/>
  <c r="B32" i="7"/>
  <c r="A32" i="7"/>
  <c r="AC32" i="3"/>
  <c r="AB32" i="3"/>
  <c r="AA32" i="3"/>
  <c r="I31" i="7"/>
  <c r="H31" i="7"/>
  <c r="G31" i="7"/>
  <c r="F31" i="7"/>
  <c r="E31" i="7"/>
  <c r="D31" i="7"/>
  <c r="C31" i="7"/>
  <c r="B31" i="7"/>
  <c r="A31" i="7"/>
  <c r="AC31" i="3"/>
  <c r="AB31" i="3"/>
  <c r="AA31" i="3"/>
  <c r="Z31" i="3"/>
  <c r="Y31" i="3"/>
  <c r="X31" i="3"/>
  <c r="B11" i="6"/>
  <c r="C11" i="6"/>
  <c r="D11" i="6"/>
  <c r="E11" i="6"/>
  <c r="B12" i="6"/>
  <c r="C12" i="6"/>
  <c r="D12" i="6"/>
  <c r="E12" i="6"/>
  <c r="B13" i="6"/>
  <c r="C13" i="6"/>
  <c r="D13" i="6"/>
  <c r="E13" i="6"/>
  <c r="B14" i="6"/>
  <c r="C14" i="6"/>
  <c r="D14" i="6"/>
  <c r="E14" i="6"/>
  <c r="B15" i="6"/>
  <c r="C15" i="6"/>
  <c r="D15" i="6"/>
  <c r="E15" i="6"/>
  <c r="B16" i="6"/>
  <c r="C16" i="6"/>
  <c r="D16" i="6"/>
  <c r="E16" i="6"/>
  <c r="B17" i="6"/>
  <c r="C17" i="6"/>
  <c r="D17" i="6"/>
  <c r="E17" i="6"/>
  <c r="B18" i="6"/>
  <c r="C18" i="6"/>
  <c r="D18" i="6"/>
  <c r="E18" i="6"/>
  <c r="B19" i="6"/>
  <c r="C19" i="6"/>
  <c r="D19" i="6"/>
  <c r="E19" i="6"/>
  <c r="B20" i="6"/>
  <c r="C20" i="6"/>
  <c r="D20" i="6"/>
  <c r="E20" i="6"/>
  <c r="B21" i="6"/>
  <c r="C21" i="6"/>
  <c r="D21" i="6"/>
  <c r="E21" i="6"/>
  <c r="B22" i="6"/>
  <c r="C22" i="6"/>
  <c r="D22" i="6"/>
  <c r="E22" i="6"/>
  <c r="B23" i="6"/>
  <c r="C23" i="6"/>
  <c r="D23" i="6"/>
  <c r="E23" i="6"/>
  <c r="B24" i="6"/>
  <c r="C24" i="6"/>
  <c r="D24" i="6"/>
  <c r="E24" i="6"/>
  <c r="B25" i="6"/>
  <c r="C25" i="6"/>
  <c r="D25" i="6"/>
  <c r="E25" i="6"/>
  <c r="B26" i="6"/>
  <c r="C26" i="6"/>
  <c r="D26" i="6"/>
  <c r="E26" i="6"/>
  <c r="I30" i="7"/>
  <c r="H30" i="7"/>
  <c r="G30" i="7"/>
  <c r="F30" i="7"/>
  <c r="E30" i="7"/>
  <c r="D30" i="7"/>
  <c r="C30" i="7"/>
  <c r="B30" i="7"/>
  <c r="A30" i="7"/>
  <c r="AC30" i="3"/>
  <c r="AB30" i="3"/>
  <c r="AA30" i="3"/>
  <c r="Z30" i="3"/>
  <c r="Y30" i="3"/>
  <c r="X30" i="3"/>
  <c r="I22" i="7"/>
  <c r="H22" i="7"/>
  <c r="G22" i="7"/>
  <c r="F22" i="7"/>
  <c r="E22" i="7"/>
  <c r="D22" i="7"/>
  <c r="C22" i="7"/>
  <c r="B22" i="7"/>
  <c r="A22" i="7"/>
  <c r="AC22" i="3"/>
  <c r="AB22" i="3"/>
  <c r="AA22" i="3"/>
  <c r="Z22" i="3"/>
  <c r="Y22" i="3"/>
  <c r="X22" i="3"/>
  <c r="I29" i="7"/>
  <c r="H29" i="7"/>
  <c r="G29" i="7"/>
  <c r="F29" i="7"/>
  <c r="E29" i="7"/>
  <c r="D29" i="7"/>
  <c r="C29" i="7"/>
  <c r="B29" i="7"/>
  <c r="A29" i="7"/>
  <c r="I28" i="7"/>
  <c r="H28" i="7"/>
  <c r="G28" i="7"/>
  <c r="F28" i="7"/>
  <c r="E28" i="7"/>
  <c r="D28" i="7"/>
  <c r="C28" i="7"/>
  <c r="B28" i="7"/>
  <c r="A28" i="7"/>
  <c r="I27" i="7"/>
  <c r="H27" i="7"/>
  <c r="G27" i="7"/>
  <c r="F27" i="7"/>
  <c r="E27" i="7"/>
  <c r="D27" i="7"/>
  <c r="C27" i="7"/>
  <c r="B27" i="7"/>
  <c r="A27" i="7"/>
  <c r="I26" i="7"/>
  <c r="H26" i="7"/>
  <c r="G26" i="7"/>
  <c r="F26" i="7"/>
  <c r="E26" i="7"/>
  <c r="D26" i="7"/>
  <c r="C26" i="7"/>
  <c r="B26" i="7"/>
  <c r="A26" i="7"/>
  <c r="I21" i="7"/>
  <c r="H21" i="7"/>
  <c r="G21" i="7"/>
  <c r="F21" i="7"/>
  <c r="E21" i="7"/>
  <c r="D21" i="7"/>
  <c r="C21" i="7"/>
  <c r="B21" i="7"/>
  <c r="A21" i="7"/>
  <c r="I25" i="7"/>
  <c r="H25" i="7"/>
  <c r="G25" i="7"/>
  <c r="F25" i="7"/>
  <c r="E25" i="7"/>
  <c r="D25" i="7"/>
  <c r="C25" i="7"/>
  <c r="B25" i="7"/>
  <c r="A25" i="7"/>
  <c r="I24" i="7"/>
  <c r="H24" i="7"/>
  <c r="G24" i="7"/>
  <c r="F24" i="7"/>
  <c r="E24" i="7"/>
  <c r="D24" i="7"/>
  <c r="C24" i="7"/>
  <c r="B24" i="7"/>
  <c r="A24" i="7"/>
  <c r="I23" i="7"/>
  <c r="H23" i="7"/>
  <c r="G23" i="7"/>
  <c r="F23" i="7"/>
  <c r="E23" i="7"/>
  <c r="D23" i="7"/>
  <c r="C23" i="7"/>
  <c r="B23" i="7"/>
  <c r="A23" i="7"/>
  <c r="AC29" i="3"/>
  <c r="AB29" i="3"/>
  <c r="AA29" i="3"/>
  <c r="Z29" i="3"/>
  <c r="Y29" i="3"/>
  <c r="X29" i="3"/>
  <c r="AC28" i="3"/>
  <c r="AB28" i="3"/>
  <c r="AA28" i="3"/>
  <c r="Z28" i="3"/>
  <c r="Y28" i="3"/>
  <c r="X28" i="3"/>
  <c r="AC27" i="3"/>
  <c r="AB27" i="3"/>
  <c r="AA27" i="3"/>
  <c r="Z27" i="3"/>
  <c r="Y27" i="3"/>
  <c r="X27" i="3"/>
  <c r="AA26" i="3"/>
  <c r="Z26" i="3"/>
  <c r="AC25" i="3"/>
  <c r="AB25" i="3"/>
  <c r="AA25" i="3"/>
  <c r="Z25" i="3"/>
  <c r="Y25" i="3"/>
  <c r="X25" i="3"/>
  <c r="AC24" i="3"/>
  <c r="AB24" i="3"/>
  <c r="AA24" i="3"/>
  <c r="Z24" i="3"/>
  <c r="AA23" i="3"/>
  <c r="Z23" i="3"/>
  <c r="B20" i="7"/>
  <c r="A20" i="7"/>
  <c r="B19" i="7"/>
  <c r="A19" i="7"/>
  <c r="B18" i="7"/>
  <c r="A18" i="7"/>
  <c r="B17" i="7"/>
  <c r="A17" i="7"/>
  <c r="B16" i="7"/>
  <c r="A16" i="7"/>
  <c r="B15" i="7"/>
  <c r="A15" i="7"/>
  <c r="B14" i="7"/>
  <c r="A14" i="7"/>
  <c r="B13" i="7"/>
  <c r="A13" i="7"/>
  <c r="B12" i="7"/>
  <c r="A12" i="7"/>
  <c r="B11" i="7"/>
  <c r="A11" i="7"/>
  <c r="B10" i="7"/>
  <c r="A10" i="7"/>
  <c r="B9" i="7"/>
  <c r="A9" i="7"/>
  <c r="B8" i="7"/>
  <c r="A8" i="7"/>
  <c r="B7" i="7"/>
  <c r="A7" i="7"/>
  <c r="C11" i="7"/>
  <c r="D11" i="7"/>
  <c r="E11" i="7"/>
  <c r="F11" i="7"/>
  <c r="G11" i="7"/>
  <c r="H11" i="7"/>
  <c r="I11" i="7"/>
  <c r="C12" i="7"/>
  <c r="D12" i="7"/>
  <c r="E12" i="7"/>
  <c r="F12" i="7"/>
  <c r="G12" i="7"/>
  <c r="H12" i="7"/>
  <c r="I12" i="7"/>
  <c r="I20" i="7"/>
  <c r="H20" i="7"/>
  <c r="G20" i="7"/>
  <c r="F20" i="7"/>
  <c r="E20" i="7"/>
  <c r="D20" i="7"/>
  <c r="C20" i="7"/>
  <c r="I19" i="7"/>
  <c r="H19" i="7"/>
  <c r="G19" i="7"/>
  <c r="F19" i="7"/>
  <c r="E19" i="7"/>
  <c r="D19" i="7"/>
  <c r="C19" i="7"/>
  <c r="I18" i="7"/>
  <c r="H18" i="7"/>
  <c r="G18" i="7"/>
  <c r="F18" i="7"/>
  <c r="E18" i="7"/>
  <c r="D18" i="7"/>
  <c r="C18" i="7"/>
  <c r="I17" i="7"/>
  <c r="H17" i="7"/>
  <c r="G17" i="7"/>
  <c r="F17" i="7"/>
  <c r="E17" i="7"/>
  <c r="D17" i="7"/>
  <c r="C17" i="7"/>
  <c r="I16" i="7"/>
  <c r="H16" i="7"/>
  <c r="G16" i="7"/>
  <c r="F16" i="7"/>
  <c r="E16" i="7"/>
  <c r="D16" i="7"/>
  <c r="C16" i="7"/>
  <c r="I15" i="7"/>
  <c r="H15" i="7"/>
  <c r="G15" i="7"/>
  <c r="F15" i="7"/>
  <c r="E15" i="7"/>
  <c r="D15" i="7"/>
  <c r="C15" i="7"/>
  <c r="I14" i="7"/>
  <c r="H14" i="7"/>
  <c r="G14" i="7"/>
  <c r="F14" i="7"/>
  <c r="E14" i="7"/>
  <c r="D14" i="7"/>
  <c r="C14" i="7"/>
  <c r="I13" i="7"/>
  <c r="H13" i="7"/>
  <c r="G13" i="7"/>
  <c r="F13" i="7"/>
  <c r="E13" i="7"/>
  <c r="D13" i="7"/>
  <c r="C13" i="7"/>
  <c r="I10" i="7"/>
  <c r="H10" i="7"/>
  <c r="G10" i="7"/>
  <c r="F10" i="7"/>
  <c r="E10" i="7"/>
  <c r="D10" i="7"/>
  <c r="C10" i="7"/>
  <c r="I9" i="7"/>
  <c r="H9" i="7"/>
  <c r="G9" i="7"/>
  <c r="F9" i="7"/>
  <c r="E9" i="7"/>
  <c r="D9" i="7"/>
  <c r="C9" i="7"/>
  <c r="I8" i="7"/>
  <c r="H8" i="7"/>
  <c r="G8" i="7"/>
  <c r="F8" i="7"/>
  <c r="E8" i="7"/>
  <c r="D8" i="7"/>
  <c r="C8" i="7"/>
  <c r="I7" i="7"/>
  <c r="H7" i="7"/>
  <c r="G7" i="7"/>
  <c r="F7" i="7"/>
  <c r="E7" i="7"/>
  <c r="D7" i="7"/>
  <c r="C7" i="7"/>
  <c r="D6" i="6"/>
  <c r="D5" i="6"/>
  <c r="D10" i="6"/>
  <c r="D9" i="6"/>
  <c r="D8" i="6"/>
  <c r="D7" i="6"/>
  <c r="E7" i="6"/>
  <c r="D4" i="6"/>
  <c r="D3" i="6"/>
  <c r="E3" i="6"/>
  <c r="E4" i="6"/>
  <c r="E5" i="6"/>
  <c r="E6" i="6"/>
  <c r="E8" i="6"/>
  <c r="E9" i="6"/>
  <c r="E10" i="6"/>
  <c r="AC21" i="3"/>
  <c r="AB21" i="3"/>
  <c r="AC19" i="3"/>
  <c r="AB19" i="3"/>
  <c r="AC17" i="3"/>
  <c r="AB17" i="3"/>
  <c r="AC15" i="3"/>
  <c r="AB15" i="3"/>
  <c r="AC11" i="3"/>
  <c r="AB11" i="3"/>
  <c r="AC13" i="3"/>
  <c r="AB13" i="3"/>
  <c r="AC9" i="3"/>
  <c r="AB9" i="3"/>
  <c r="AC8" i="3"/>
  <c r="AB8" i="3"/>
  <c r="AC7" i="3"/>
  <c r="AB7" i="3"/>
  <c r="Y20" i="3"/>
  <c r="X20" i="3"/>
  <c r="Y10" i="3"/>
  <c r="X10" i="3"/>
  <c r="AA21" i="3"/>
  <c r="Z21" i="3"/>
  <c r="Y21" i="3"/>
  <c r="X21" i="3"/>
  <c r="AC20" i="3"/>
  <c r="AB20" i="3"/>
  <c r="AA20" i="3"/>
  <c r="Z20" i="3"/>
  <c r="AA19" i="3"/>
  <c r="Z19" i="3"/>
  <c r="AC18" i="3"/>
  <c r="AB18" i="3"/>
  <c r="AA18" i="3"/>
  <c r="Z18" i="3"/>
  <c r="AA17" i="3"/>
  <c r="Z17" i="3"/>
  <c r="AA16" i="3"/>
  <c r="Z16" i="3"/>
  <c r="AA15" i="3"/>
  <c r="Z15" i="3"/>
  <c r="AC14" i="3"/>
  <c r="AC12" i="3"/>
  <c r="AC10" i="3"/>
  <c r="AB10" i="3"/>
  <c r="AB12" i="3"/>
  <c r="AB14" i="3"/>
  <c r="AA14" i="3"/>
  <c r="AA13" i="3"/>
  <c r="AA12" i="3"/>
  <c r="AA11" i="3"/>
  <c r="AA10" i="3"/>
  <c r="AA9" i="3"/>
  <c r="AA8" i="3"/>
  <c r="AA7" i="3"/>
  <c r="Z9" i="3"/>
  <c r="Z10" i="3"/>
  <c r="Z11" i="3"/>
  <c r="Z12" i="3"/>
  <c r="Z13" i="3"/>
  <c r="Z14" i="3"/>
  <c r="Z8" i="3"/>
  <c r="Z7" i="3"/>
  <c r="X8" i="3"/>
  <c r="X9" i="3"/>
  <c r="X11" i="3"/>
  <c r="Y8" i="3"/>
  <c r="Y9" i="3"/>
  <c r="Y11" i="3"/>
  <c r="Y7" i="3"/>
  <c r="X7" i="3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3" i="6"/>
  <c r="B3" i="6"/>
  <c r="F3" i="6"/>
  <c r="F11" i="6"/>
  <c r="F19" i="6"/>
  <c r="F27" i="6"/>
  <c r="F9" i="6"/>
  <c r="F17" i="6"/>
  <c r="F25" i="6"/>
  <c r="F10" i="6"/>
  <c r="F18" i="6"/>
  <c r="F26" i="6"/>
  <c r="F4" i="6"/>
  <c r="F12" i="6"/>
  <c r="F20" i="6"/>
  <c r="F28" i="6"/>
  <c r="F7" i="6"/>
  <c r="F15" i="6"/>
  <c r="F23" i="6"/>
  <c r="F8" i="6"/>
  <c r="F16" i="6"/>
  <c r="F24" i="6"/>
  <c r="F5" i="6"/>
  <c r="F13" i="6"/>
  <c r="F21" i="6"/>
  <c r="F6" i="6"/>
  <c r="F14" i="6"/>
  <c r="F22" i="6"/>
</calcChain>
</file>

<file path=xl/sharedStrings.xml><?xml version="1.0" encoding="utf-8"?>
<sst xmlns="http://schemas.openxmlformats.org/spreadsheetml/2006/main" count="228" uniqueCount="97">
  <si>
    <t>BDR-Y</t>
  </si>
  <si>
    <t>BDR-U</t>
  </si>
  <si>
    <t>BDR-V</t>
  </si>
  <si>
    <t>Tool</t>
  </si>
  <si>
    <t>Abbreviation</t>
  </si>
  <si>
    <t>Test Model</t>
  </si>
  <si>
    <t>Anchor</t>
  </si>
  <si>
    <t>AFF</t>
  </si>
  <si>
    <t>Adaptive loop filter</t>
  </si>
  <si>
    <t>ALF</t>
  </si>
  <si>
    <t>AMVR</t>
  </si>
  <si>
    <t>AI</t>
  </si>
  <si>
    <t>RA</t>
  </si>
  <si>
    <t>LD</t>
  </si>
  <si>
    <t>Tester EncTime</t>
  </si>
  <si>
    <t>Tester DecTime</t>
  </si>
  <si>
    <t>XChecker EncTime</t>
  </si>
  <si>
    <t>XChecker DecTime</t>
  </si>
  <si>
    <t>Enc Time diff</t>
  </si>
  <si>
    <t>Dec Time Diff</t>
  </si>
  <si>
    <t>weighting factor</t>
  </si>
  <si>
    <t xml:space="preserve"> VTM RA</t>
  </si>
  <si>
    <t>Chroma separate tree</t>
  </si>
  <si>
    <t>Dependent quantization</t>
  </si>
  <si>
    <t>DQ</t>
  </si>
  <si>
    <t>Cross-component linear model</t>
  </si>
  <si>
    <t>CCLM</t>
  </si>
  <si>
    <t>Affine motion model</t>
  </si>
  <si>
    <t>Adaptive motion vector resolution</t>
  </si>
  <si>
    <t>LDB</t>
  </si>
  <si>
    <t>Ave mem BW</t>
  </si>
  <si>
    <t>Max mem BW</t>
  </si>
  <si>
    <t>CST</t>
  </si>
  <si>
    <t>multiple transform set</t>
  </si>
  <si>
    <t>MTS</t>
  </si>
  <si>
    <t>subblock-based temporal merging candidates</t>
  </si>
  <si>
    <t>Triangular partition</t>
  </si>
  <si>
    <t>Bi-directional optical flow</t>
  </si>
  <si>
    <t>BDOF</t>
  </si>
  <si>
    <t>Combined intra/inter prediction</t>
  </si>
  <si>
    <t>CIIP</t>
  </si>
  <si>
    <t>Merge with MVD</t>
  </si>
  <si>
    <t>MMVD</t>
  </si>
  <si>
    <t>Multi-reference line prediction</t>
  </si>
  <si>
    <t>MRLP</t>
  </si>
  <si>
    <t>SBTMC</t>
  </si>
  <si>
    <t>TPM</t>
  </si>
  <si>
    <t>IBC</t>
  </si>
  <si>
    <t>Decoder motion vector refinement</t>
  </si>
  <si>
    <t>DMVR</t>
  </si>
  <si>
    <t>Sub-block Transform</t>
  </si>
  <si>
    <t>SBT</t>
  </si>
  <si>
    <t>Symmetric motion vector difference</t>
  </si>
  <si>
    <t>SMVD</t>
  </si>
  <si>
    <t>ISP</t>
  </si>
  <si>
    <t>Intra sub-partitioning</t>
  </si>
  <si>
    <t>Intra block copy, tool on test</t>
  </si>
  <si>
    <t xml:space="preserve">Bi-prediction with CU weights </t>
  </si>
  <si>
    <t>LMCS</t>
  </si>
  <si>
    <t xml:space="preserve">Luma Mapping with Chroma Scaling </t>
  </si>
  <si>
    <t>Quantized residual DPCM</t>
  </si>
  <si>
    <t>Matrix based intra prediction</t>
  </si>
  <si>
    <t>MIP</t>
  </si>
  <si>
    <t>Joint coding of chrominance residuals</t>
  </si>
  <si>
    <t>JCCR</t>
  </si>
  <si>
    <t>LFNST</t>
  </si>
  <si>
    <t>Low frequency non-separable transform</t>
  </si>
  <si>
    <t>Sample usage</t>
  </si>
  <si>
    <t>BCW</t>
  </si>
  <si>
    <t>VTM3</t>
  </si>
  <si>
    <t>VTM4</t>
  </si>
  <si>
    <t>VTM5</t>
  </si>
  <si>
    <t>SAO</t>
  </si>
  <si>
    <t>Sample adaptive offset</t>
  </si>
  <si>
    <t>Sampled adaptive offset</t>
  </si>
  <si>
    <t>BDPCM</t>
  </si>
  <si>
    <t>PROF</t>
  </si>
  <si>
    <t>Prediction refinement using optical flow</t>
  </si>
  <si>
    <t>SbTMC</t>
  </si>
  <si>
    <t>VTM6</t>
  </si>
  <si>
    <t>luma to chroma ratio</t>
  </si>
  <si>
    <t>Tools included in VTM7.0</t>
  </si>
  <si>
    <t>VTM CTC config</t>
  </si>
  <si>
    <t>VMT7</t>
  </si>
  <si>
    <t>Palette Mode</t>
  </si>
  <si>
    <t>PLT</t>
  </si>
  <si>
    <t>Intra block copy</t>
  </si>
  <si>
    <t>Intra block copy classF</t>
  </si>
  <si>
    <t>Intra block copy classTGM</t>
  </si>
  <si>
    <t>Quantized residual DPCM classF</t>
  </si>
  <si>
    <t>Quantized residual DPCM classTGM</t>
  </si>
  <si>
    <t>VTM7</t>
  </si>
  <si>
    <t>9.83% </t>
  </si>
  <si>
    <t>8.02% </t>
  </si>
  <si>
    <t>ACT, RGB</t>
  </si>
  <si>
    <t>4:4:4</t>
  </si>
  <si>
    <t xml:space="preserve">Adaptive Color Transform (VTM7.1), RGB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</si>
</sst>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2"/>
      <color theme="1"/>
      <name val="Calibri"/>
      <family val="2"/>
      <charset val="129"/>
      <scheme val="minor"/>
    </font>
    <font>
      <b/>
      <sz val="12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EEAF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9" fontId="12" fillId="0" borderId="0" applyFont="0" applyFill="0" applyBorder="0" applyAlignment="0" applyProtection="0"/>
    <xf numFmtId="0" fontId="13" fillId="0" borderId="0"/>
    <xf numFmtId="0" fontId="14" fillId="0" borderId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5" fillId="0" borderId="0"/>
    <xf numFmtId="9" fontId="13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 applyFill="1"/>
    <xf numFmtId="0" fontId="1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/>
    </xf>
    <xf numFmtId="0" fontId="2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/>
    <xf numFmtId="10" fontId="11" fillId="0" borderId="14" xfId="0" applyNumberFormat="1" applyFont="1" applyFill="1" applyBorder="1"/>
    <xf numFmtId="10" fontId="8" fillId="0" borderId="14" xfId="0" applyNumberFormat="1" applyFont="1" applyFill="1" applyBorder="1"/>
    <xf numFmtId="10" fontId="11" fillId="0" borderId="11" xfId="0" applyNumberFormat="1" applyFont="1" applyFill="1" applyBorder="1"/>
    <xf numFmtId="10" fontId="8" fillId="0" borderId="19" xfId="0" applyNumberFormat="1" applyFont="1" applyFill="1" applyBorder="1"/>
    <xf numFmtId="0" fontId="0" fillId="0" borderId="0" xfId="0" applyFill="1" applyBorder="1"/>
    <xf numFmtId="0" fontId="1" fillId="0" borderId="0" xfId="0" applyFont="1" applyFill="1" applyBorder="1"/>
    <xf numFmtId="0" fontId="6" fillId="0" borderId="0" xfId="0" applyFont="1" applyFill="1" applyBorder="1" applyAlignment="1">
      <alignment wrapText="1"/>
    </xf>
    <xf numFmtId="10" fontId="5" fillId="0" borderId="0" xfId="0" applyNumberFormat="1" applyFont="1" applyFill="1" applyBorder="1" applyAlignment="1">
      <alignment horizontal="center"/>
    </xf>
    <xf numFmtId="9" fontId="5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10" fontId="8" fillId="0" borderId="16" xfId="0" applyNumberFormat="1" applyFont="1" applyFill="1" applyBorder="1"/>
    <xf numFmtId="10" fontId="8" fillId="0" borderId="13" xfId="0" applyNumberFormat="1" applyFont="1" applyFill="1" applyBorder="1"/>
    <xf numFmtId="10" fontId="11" fillId="0" borderId="11" xfId="0" applyNumberFormat="1" applyFont="1" applyFill="1" applyBorder="1" applyAlignment="1">
      <alignment wrapText="1"/>
    </xf>
    <xf numFmtId="10" fontId="11" fillId="0" borderId="12" xfId="0" applyNumberFormat="1" applyFont="1" applyFill="1" applyBorder="1" applyAlignment="1">
      <alignment wrapText="1"/>
    </xf>
    <xf numFmtId="10" fontId="11" fillId="0" borderId="10" xfId="0" applyNumberFormat="1" applyFont="1" applyFill="1" applyBorder="1" applyAlignment="1">
      <alignment wrapText="1"/>
    </xf>
    <xf numFmtId="10" fontId="11" fillId="0" borderId="23" xfId="0" applyNumberFormat="1" applyFont="1" applyFill="1" applyBorder="1" applyAlignment="1">
      <alignment wrapText="1"/>
    </xf>
    <xf numFmtId="10" fontId="0" fillId="0" borderId="0" xfId="0" applyNumberFormat="1"/>
    <xf numFmtId="9" fontId="0" fillId="0" borderId="0" xfId="0" applyNumberFormat="1"/>
    <xf numFmtId="9" fontId="11" fillId="4" borderId="7" xfId="0" applyNumberFormat="1" applyFont="1" applyFill="1" applyBorder="1"/>
    <xf numFmtId="9" fontId="11" fillId="4" borderId="2" xfId="0" applyNumberFormat="1" applyFont="1" applyFill="1" applyBorder="1"/>
    <xf numFmtId="9" fontId="11" fillId="4" borderId="8" xfId="0" applyNumberFormat="1" applyFont="1" applyFill="1" applyBorder="1"/>
    <xf numFmtId="9" fontId="11" fillId="4" borderId="4" xfId="0" applyNumberFormat="1" applyFont="1" applyFill="1" applyBorder="1"/>
    <xf numFmtId="9" fontId="11" fillId="4" borderId="6" xfId="0" applyNumberFormat="1" applyFont="1" applyFill="1" applyBorder="1"/>
    <xf numFmtId="0" fontId="10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10" fillId="0" borderId="15" xfId="0" applyFont="1" applyFill="1" applyBorder="1" applyAlignment="1"/>
    <xf numFmtId="9" fontId="11" fillId="4" borderId="9" xfId="1" applyFont="1" applyFill="1" applyBorder="1"/>
    <xf numFmtId="9" fontId="11" fillId="4" borderId="6" xfId="1" applyFont="1" applyFill="1" applyBorder="1"/>
    <xf numFmtId="10" fontId="11" fillId="0" borderId="26" xfId="0" applyNumberFormat="1" applyFont="1" applyFill="1" applyBorder="1" applyAlignment="1">
      <alignment wrapText="1"/>
    </xf>
    <xf numFmtId="9" fontId="11" fillId="4" borderId="7" xfId="1" applyFont="1" applyFill="1" applyBorder="1"/>
    <xf numFmtId="9" fontId="11" fillId="4" borderId="2" xfId="1" applyFont="1" applyFill="1" applyBorder="1"/>
    <xf numFmtId="9" fontId="11" fillId="4" borderId="4" xfId="1" applyFont="1" applyFill="1" applyBorder="1"/>
    <xf numFmtId="0" fontId="10" fillId="0" borderId="16" xfId="0" applyFont="1" applyFill="1" applyBorder="1" applyAlignment="1"/>
    <xf numFmtId="0" fontId="10" fillId="0" borderId="17" xfId="0" applyFont="1" applyFill="1" applyBorder="1" applyAlignment="1"/>
    <xf numFmtId="0" fontId="10" fillId="0" borderId="18" xfId="0" applyFont="1" applyFill="1" applyBorder="1" applyAlignment="1"/>
    <xf numFmtId="0" fontId="8" fillId="0" borderId="16" xfId="0" applyFont="1" applyBorder="1" applyAlignment="1"/>
    <xf numFmtId="0" fontId="8" fillId="0" borderId="17" xfId="0" applyFont="1" applyBorder="1" applyAlignment="1"/>
    <xf numFmtId="0" fontId="8" fillId="0" borderId="18" xfId="0" applyFont="1" applyBorder="1" applyAlignment="1"/>
    <xf numFmtId="9" fontId="11" fillId="4" borderId="20" xfId="1" applyFont="1" applyFill="1" applyBorder="1"/>
    <xf numFmtId="9" fontId="11" fillId="4" borderId="21" xfId="1" applyFont="1" applyFill="1" applyBorder="1"/>
    <xf numFmtId="9" fontId="11" fillId="4" borderId="22" xfId="1" applyFont="1" applyFill="1" applyBorder="1"/>
    <xf numFmtId="10" fontId="16" fillId="2" borderId="9" xfId="0" applyNumberFormat="1" applyFont="1" applyFill="1" applyBorder="1" applyAlignment="1">
      <alignment horizontal="center"/>
    </xf>
    <xf numFmtId="10" fontId="16" fillId="2" borderId="5" xfId="0" applyNumberFormat="1" applyFont="1" applyFill="1" applyBorder="1" applyAlignment="1">
      <alignment horizontal="center"/>
    </xf>
    <xf numFmtId="9" fontId="16" fillId="3" borderId="5" xfId="0" applyNumberFormat="1" applyFont="1" applyFill="1" applyBorder="1" applyAlignment="1">
      <alignment horizontal="center"/>
    </xf>
    <xf numFmtId="9" fontId="16" fillId="3" borderId="6" xfId="0" applyNumberFormat="1" applyFont="1" applyFill="1" applyBorder="1" applyAlignment="1">
      <alignment horizontal="center"/>
    </xf>
    <xf numFmtId="10" fontId="16" fillId="2" borderId="7" xfId="0" applyNumberFormat="1" applyFont="1" applyFill="1" applyBorder="1" applyAlignment="1">
      <alignment horizontal="center"/>
    </xf>
    <xf numFmtId="10" fontId="16" fillId="2" borderId="1" xfId="0" applyNumberFormat="1" applyFont="1" applyFill="1" applyBorder="1" applyAlignment="1">
      <alignment horizontal="center"/>
    </xf>
    <xf numFmtId="9" fontId="16" fillId="3" borderId="1" xfId="0" applyNumberFormat="1" applyFont="1" applyFill="1" applyBorder="1" applyAlignment="1">
      <alignment horizontal="center"/>
    </xf>
    <xf numFmtId="9" fontId="16" fillId="3" borderId="2" xfId="0" applyNumberFormat="1" applyFont="1" applyFill="1" applyBorder="1" applyAlignment="1">
      <alignment horizontal="center"/>
    </xf>
    <xf numFmtId="10" fontId="16" fillId="2" borderId="8" xfId="0" applyNumberFormat="1" applyFont="1" applyFill="1" applyBorder="1" applyAlignment="1">
      <alignment horizontal="center"/>
    </xf>
    <xf numFmtId="10" fontId="16" fillId="2" borderId="3" xfId="0" applyNumberFormat="1" applyFont="1" applyFill="1" applyBorder="1" applyAlignment="1">
      <alignment horizontal="center"/>
    </xf>
    <xf numFmtId="9" fontId="16" fillId="3" borderId="3" xfId="0" applyNumberFormat="1" applyFont="1" applyFill="1" applyBorder="1" applyAlignment="1">
      <alignment horizontal="center"/>
    </xf>
    <xf numFmtId="9" fontId="16" fillId="3" borderId="4" xfId="0" applyNumberFormat="1" applyFont="1" applyFill="1" applyBorder="1" applyAlignment="1">
      <alignment horizontal="center"/>
    </xf>
    <xf numFmtId="10" fontId="16" fillId="2" borderId="19" xfId="0" applyNumberFormat="1" applyFont="1" applyFill="1" applyBorder="1" applyAlignment="1">
      <alignment horizontal="center"/>
    </xf>
    <xf numFmtId="10" fontId="16" fillId="2" borderId="24" xfId="0" applyNumberFormat="1" applyFont="1" applyFill="1" applyBorder="1" applyAlignment="1">
      <alignment horizontal="center"/>
    </xf>
    <xf numFmtId="9" fontId="16" fillId="3" borderId="24" xfId="0" applyNumberFormat="1" applyFont="1" applyFill="1" applyBorder="1" applyAlignment="1">
      <alignment horizontal="center"/>
    </xf>
    <xf numFmtId="10" fontId="16" fillId="0" borderId="7" xfId="0" applyNumberFormat="1" applyFont="1" applyFill="1" applyBorder="1" applyAlignment="1">
      <alignment horizontal="center"/>
    </xf>
    <xf numFmtId="10" fontId="16" fillId="0" borderId="1" xfId="0" applyNumberFormat="1" applyFont="1" applyFill="1" applyBorder="1" applyAlignment="1">
      <alignment horizontal="center"/>
    </xf>
    <xf numFmtId="9" fontId="16" fillId="0" borderId="1" xfId="0" applyNumberFormat="1" applyFont="1" applyFill="1" applyBorder="1" applyAlignment="1">
      <alignment horizontal="center"/>
    </xf>
    <xf numFmtId="9" fontId="16" fillId="0" borderId="2" xfId="0" applyNumberFormat="1" applyFont="1" applyFill="1" applyBorder="1" applyAlignment="1">
      <alignment horizontal="center"/>
    </xf>
    <xf numFmtId="10" fontId="11" fillId="0" borderId="27" xfId="0" applyNumberFormat="1" applyFont="1" applyFill="1" applyBorder="1" applyAlignment="1">
      <alignment wrapText="1"/>
    </xf>
    <xf numFmtId="9" fontId="16" fillId="3" borderId="25" xfId="0" applyNumberFormat="1" applyFont="1" applyFill="1" applyBorder="1" applyAlignment="1">
      <alignment horizontal="center"/>
    </xf>
    <xf numFmtId="9" fontId="11" fillId="4" borderId="28" xfId="0" applyNumberFormat="1" applyFont="1" applyFill="1" applyBorder="1"/>
    <xf numFmtId="9" fontId="11" fillId="4" borderId="21" xfId="0" applyNumberFormat="1" applyFont="1" applyFill="1" applyBorder="1"/>
    <xf numFmtId="0" fontId="17" fillId="0" borderId="15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9" fontId="4" fillId="0" borderId="0" xfId="1" applyFont="1"/>
    <xf numFmtId="10" fontId="4" fillId="0" borderId="0" xfId="1" applyNumberFormat="1" applyFont="1"/>
    <xf numFmtId="10" fontId="5" fillId="0" borderId="0" xfId="1" applyNumberFormat="1" applyFont="1"/>
    <xf numFmtId="10" fontId="16" fillId="2" borderId="2" xfId="0" applyNumberFormat="1" applyFont="1" applyFill="1" applyBorder="1" applyAlignment="1">
      <alignment horizontal="center"/>
    </xf>
    <xf numFmtId="10" fontId="16" fillId="2" borderId="4" xfId="0" applyNumberFormat="1" applyFont="1" applyFill="1" applyBorder="1" applyAlignment="1">
      <alignment horizontal="center"/>
    </xf>
    <xf numFmtId="10" fontId="16" fillId="0" borderId="8" xfId="0" applyNumberFormat="1" applyFont="1" applyFill="1" applyBorder="1" applyAlignment="1">
      <alignment horizontal="center"/>
    </xf>
    <xf numFmtId="10" fontId="16" fillId="0" borderId="3" xfId="0" applyNumberFormat="1" applyFont="1" applyFill="1" applyBorder="1" applyAlignment="1">
      <alignment horizontal="center"/>
    </xf>
    <xf numFmtId="9" fontId="16" fillId="0" borderId="3" xfId="0" applyNumberFormat="1" applyFont="1" applyFill="1" applyBorder="1" applyAlignment="1">
      <alignment horizontal="center"/>
    </xf>
    <xf numFmtId="9" fontId="16" fillId="0" borderId="4" xfId="0" applyNumberFormat="1" applyFont="1" applyFill="1" applyBorder="1" applyAlignment="1">
      <alignment horizontal="center"/>
    </xf>
    <xf numFmtId="10" fontId="1" fillId="0" borderId="0" xfId="0" applyNumberFormat="1" applyFont="1" applyFill="1"/>
    <xf numFmtId="10" fontId="0" fillId="0" borderId="0" xfId="0" applyNumberFormat="1" applyFill="1"/>
    <xf numFmtId="10" fontId="3" fillId="0" borderId="0" xfId="0" applyNumberFormat="1" applyFont="1" applyFill="1"/>
    <xf numFmtId="0" fontId="3" fillId="0" borderId="0" xfId="0" applyFont="1"/>
    <xf numFmtId="10" fontId="3" fillId="0" borderId="0" xfId="0" applyNumberFormat="1" applyFont="1"/>
    <xf numFmtId="10" fontId="16" fillId="0" borderId="0" xfId="0" applyNumberFormat="1" applyFont="1" applyFill="1" applyBorder="1" applyAlignment="1">
      <alignment horizontal="center"/>
    </xf>
    <xf numFmtId="9" fontId="0" fillId="0" borderId="0" xfId="1" applyFont="1" applyFill="1" applyBorder="1"/>
    <xf numFmtId="10" fontId="0" fillId="0" borderId="0" xfId="1" applyNumberFormat="1" applyFont="1" applyFill="1" applyBorder="1"/>
    <xf numFmtId="0" fontId="0" fillId="0" borderId="0" xfId="0" applyBorder="1"/>
    <xf numFmtId="0" fontId="8" fillId="0" borderId="13" xfId="0" applyFont="1" applyBorder="1" applyAlignment="1"/>
    <xf numFmtId="0" fontId="8" fillId="0" borderId="31" xfId="0" applyFont="1" applyBorder="1" applyAlignment="1"/>
    <xf numFmtId="0" fontId="0" fillId="0" borderId="26" xfId="0" applyBorder="1"/>
    <xf numFmtId="10" fontId="16" fillId="2" borderId="32" xfId="0" applyNumberFormat="1" applyFont="1" applyFill="1" applyBorder="1" applyAlignment="1">
      <alignment horizontal="center"/>
    </xf>
    <xf numFmtId="10" fontId="11" fillId="0" borderId="19" xfId="0" applyNumberFormat="1" applyFont="1" applyFill="1" applyBorder="1" applyAlignment="1">
      <alignment horizontal="center"/>
    </xf>
    <xf numFmtId="10" fontId="11" fillId="0" borderId="24" xfId="0" applyNumberFormat="1" applyFont="1" applyFill="1" applyBorder="1" applyAlignment="1">
      <alignment horizontal="center"/>
    </xf>
    <xf numFmtId="10" fontId="11" fillId="0" borderId="24" xfId="0" applyNumberFormat="1" applyFont="1" applyFill="1" applyBorder="1" applyAlignment="1">
      <alignment horizontal="center" wrapText="1"/>
    </xf>
    <xf numFmtId="10" fontId="11" fillId="0" borderId="25" xfId="0" applyNumberFormat="1" applyFont="1" applyFill="1" applyBorder="1" applyAlignment="1">
      <alignment horizontal="center" wrapText="1"/>
    </xf>
    <xf numFmtId="10" fontId="16" fillId="2" borderId="33" xfId="0" applyNumberFormat="1" applyFont="1" applyFill="1" applyBorder="1" applyAlignment="1">
      <alignment horizontal="center"/>
    </xf>
    <xf numFmtId="10" fontId="16" fillId="2" borderId="34" xfId="0" applyNumberFormat="1" applyFont="1" applyFill="1" applyBorder="1" applyAlignment="1">
      <alignment horizontal="center"/>
    </xf>
    <xf numFmtId="10" fontId="8" fillId="0" borderId="15" xfId="0" applyNumberFormat="1" applyFont="1" applyFill="1" applyBorder="1"/>
    <xf numFmtId="10" fontId="18" fillId="5" borderId="18" xfId="0" applyNumberFormat="1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10" fontId="18" fillId="5" borderId="30" xfId="0" applyNumberFormat="1" applyFont="1" applyFill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5" borderId="30" xfId="0" applyFont="1" applyFill="1" applyBorder="1" applyAlignment="1">
      <alignment horizontal="center" vertical="center"/>
    </xf>
    <xf numFmtId="0" fontId="19" fillId="5" borderId="30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49" fontId="8" fillId="0" borderId="15" xfId="0" applyNumberFormat="1" applyFont="1" applyFill="1" applyBorder="1"/>
    <xf numFmtId="0" fontId="1" fillId="0" borderId="31" xfId="0" applyFont="1" applyFill="1" applyBorder="1"/>
    <xf numFmtId="0" fontId="0" fillId="0" borderId="31" xfId="0" applyFill="1" applyBorder="1"/>
    <xf numFmtId="0" fontId="0" fillId="0" borderId="31" xfId="0" applyBorder="1"/>
  </cellXfs>
  <cellStyles count="8">
    <cellStyle name="Normal" xfId="0" builtinId="0"/>
    <cellStyle name="Normal 2" xfId="3" xr:uid="{00000000-0005-0000-0000-000001000000}"/>
    <cellStyle name="Normal 3" xfId="2" xr:uid="{00000000-0005-0000-0000-000002000000}"/>
    <cellStyle name="Normal 4" xfId="6" xr:uid="{00000000-0005-0000-0000-000003000000}"/>
    <cellStyle name="Percent" xfId="1" builtinId="5"/>
    <cellStyle name="Percent 2" xfId="7" xr:uid="{00000000-0005-0000-0000-000005000000}"/>
    <cellStyle name="パーセント 2" xfId="5" xr:uid="{00000000-0005-0000-0000-000006000000}"/>
    <cellStyle name="標準 2" xfId="4" xr:uid="{00000000-0005-0000-0000-000007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VTM </a:t>
            </a:r>
            <a:r>
              <a:rPr lang="en-US" sz="1400"/>
              <a:t>: </a:t>
            </a:r>
            <a:r>
              <a:rPr lang="en-US" sz="1400">
                <a:effectLst/>
              </a:rPr>
              <a:t>PSNR-Y vs Enc runtime ratio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507503171062467E-2"/>
          <c:y val="5.8673410270671113E-2"/>
          <c:w val="0.85350384297304227"/>
          <c:h val="0.88531266001024067"/>
        </c:manualLayout>
      </c:layout>
      <c:scatterChart>
        <c:scatterStyle val="lineMarker"/>
        <c:varyColors val="0"/>
        <c:ser>
          <c:idx val="0"/>
          <c:order val="0"/>
          <c:tx>
            <c:strRef>
              <c:f>'VTM Tools-Fig'!$B$3</c:f>
              <c:strCache>
                <c:ptCount val="1"/>
                <c:pt idx="0">
                  <c:v>CST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'VTM Tools-Fig'!$D$3</c:f>
              <c:numCache>
                <c:formatCode>0%</c:formatCode>
                <c:ptCount val="1"/>
                <c:pt idx="0">
                  <c:v>1.03</c:v>
                </c:pt>
              </c:numCache>
            </c:numRef>
          </c:xVal>
          <c:yVal>
            <c:numRef>
              <c:f>'VTM Tools-Fig'!$C$3</c:f>
              <c:numCache>
                <c:formatCode>0.00%</c:formatCode>
                <c:ptCount val="1"/>
                <c:pt idx="0">
                  <c:v>9.9656342284590868E-4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08D-4386-AD9C-F555658020A9}"/>
            </c:ext>
          </c:extLst>
        </c:ser>
        <c:ser>
          <c:idx val="1"/>
          <c:order val="1"/>
          <c:tx>
            <c:strRef>
              <c:f>'VTM Tools-Fig'!$B$4</c:f>
              <c:strCache>
                <c:ptCount val="1"/>
                <c:pt idx="0">
                  <c:v>DQ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'VTM Tools-Fig'!$D$4</c:f>
              <c:numCache>
                <c:formatCode>0%</c:formatCode>
                <c:ptCount val="1"/>
                <c:pt idx="0">
                  <c:v>1.0150000000000001</c:v>
                </c:pt>
              </c:numCache>
            </c:numRef>
          </c:xVal>
          <c:yVal>
            <c:numRef>
              <c:f>'VTM Tools-Fig'!$C$4</c:f>
              <c:numCache>
                <c:formatCode>0.00%</c:formatCode>
                <c:ptCount val="1"/>
                <c:pt idx="0">
                  <c:v>1.7577480651062651E-2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08D-4386-AD9C-F555658020A9}"/>
            </c:ext>
          </c:extLst>
        </c:ser>
        <c:ser>
          <c:idx val="2"/>
          <c:order val="2"/>
          <c:tx>
            <c:strRef>
              <c:f>'VTM Tools-Fig'!$B$5</c:f>
              <c:strCache>
                <c:ptCount val="1"/>
                <c:pt idx="0">
                  <c:v>CCLM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'VTM Tools-Fig'!$D$5</c:f>
              <c:numCache>
                <c:formatCode>0%</c:formatCode>
                <c:ptCount val="1"/>
                <c:pt idx="0">
                  <c:v>0.99</c:v>
                </c:pt>
              </c:numCache>
            </c:numRef>
          </c:xVal>
          <c:yVal>
            <c:numRef>
              <c:f>'VTM Tools-Fig'!$C$5</c:f>
              <c:numCache>
                <c:formatCode>0.00%</c:formatCode>
                <c:ptCount val="1"/>
                <c:pt idx="0">
                  <c:v>1.0200000000000001E-2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08D-4386-AD9C-F555658020A9}"/>
            </c:ext>
          </c:extLst>
        </c:ser>
        <c:ser>
          <c:idx val="3"/>
          <c:order val="3"/>
          <c:tx>
            <c:strRef>
              <c:f>'VTM Tools-Fig'!$B$6</c:f>
              <c:strCache>
                <c:ptCount val="1"/>
                <c:pt idx="0">
                  <c:v>MTS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'VTM Tools-Fig'!$D$6</c:f>
              <c:numCache>
                <c:formatCode>0%</c:formatCode>
                <c:ptCount val="1"/>
                <c:pt idx="0">
                  <c:v>0.91500000000000004</c:v>
                </c:pt>
              </c:numCache>
            </c:numRef>
          </c:xVal>
          <c:yVal>
            <c:numRef>
              <c:f>'VTM Tools-Fig'!$C$6</c:f>
              <c:numCache>
                <c:formatCode>0.00%</c:formatCode>
                <c:ptCount val="1"/>
                <c:pt idx="0">
                  <c:v>7.0232176665639004E-3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08D-4386-AD9C-F555658020A9}"/>
            </c:ext>
          </c:extLst>
        </c:ser>
        <c:ser>
          <c:idx val="4"/>
          <c:order val="4"/>
          <c:tx>
            <c:strRef>
              <c:f>'VTM Tools-Fig'!$B$7</c:f>
              <c:strCache>
                <c:ptCount val="1"/>
                <c:pt idx="0">
                  <c:v>ALF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'VTM Tools-Fig'!$D$7</c:f>
              <c:numCache>
                <c:formatCode>0%</c:formatCode>
                <c:ptCount val="1"/>
                <c:pt idx="0">
                  <c:v>0.97</c:v>
                </c:pt>
              </c:numCache>
            </c:numRef>
          </c:xVal>
          <c:yVal>
            <c:numRef>
              <c:f>'VTM Tools-Fig'!$C$7</c:f>
              <c:numCache>
                <c:formatCode>0.00%</c:formatCode>
                <c:ptCount val="1"/>
                <c:pt idx="0">
                  <c:v>4.5600000000000002E-2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08D-4386-AD9C-F555658020A9}"/>
            </c:ext>
          </c:extLst>
        </c:ser>
        <c:ser>
          <c:idx val="5"/>
          <c:order val="5"/>
          <c:tx>
            <c:strRef>
              <c:f>'VTM Tools-Fig'!$B$8</c:f>
              <c:strCache>
                <c:ptCount val="1"/>
                <c:pt idx="0">
                  <c:v>AFF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'VTM Tools-Fig'!$D$8</c:f>
              <c:numCache>
                <c:formatCode>0%</c:formatCode>
                <c:ptCount val="1"/>
                <c:pt idx="0">
                  <c:v>0.81499999999999995</c:v>
                </c:pt>
              </c:numCache>
            </c:numRef>
          </c:xVal>
          <c:yVal>
            <c:numRef>
              <c:f>'VTM Tools-Fig'!$C$8</c:f>
              <c:numCache>
                <c:formatCode>0.00%</c:formatCode>
                <c:ptCount val="1"/>
                <c:pt idx="0">
                  <c:v>3.0099999999999998E-2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08D-4386-AD9C-F555658020A9}"/>
            </c:ext>
          </c:extLst>
        </c:ser>
        <c:ser>
          <c:idx val="6"/>
          <c:order val="6"/>
          <c:tx>
            <c:strRef>
              <c:f>'VTM Tools-Fig'!$B$9</c:f>
              <c:strCache>
                <c:ptCount val="1"/>
                <c:pt idx="0">
                  <c:v>SbTMC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Tools-Fig'!$D$9</c:f>
              <c:numCache>
                <c:formatCode>0%</c:formatCode>
                <c:ptCount val="1"/>
                <c:pt idx="0">
                  <c:v>1.0088536028350656</c:v>
                </c:pt>
              </c:numCache>
            </c:numRef>
          </c:xVal>
          <c:yVal>
            <c:numRef>
              <c:f>'VTM Tools-Fig'!$C$9</c:f>
              <c:numCache>
                <c:formatCode>0.00%</c:formatCode>
                <c:ptCount val="1"/>
                <c:pt idx="0">
                  <c:v>4.5999999999999999E-3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08D-4386-AD9C-F555658020A9}"/>
            </c:ext>
          </c:extLst>
        </c:ser>
        <c:ser>
          <c:idx val="7"/>
          <c:order val="7"/>
          <c:tx>
            <c:strRef>
              <c:f>'VTM Tools-Fig'!$B$10</c:f>
              <c:strCache>
                <c:ptCount val="1"/>
                <c:pt idx="0">
                  <c:v>AMVR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Tools-Fig'!$D$10</c:f>
              <c:numCache>
                <c:formatCode>0%</c:formatCode>
                <c:ptCount val="1"/>
                <c:pt idx="0">
                  <c:v>0.84499999999999997</c:v>
                </c:pt>
              </c:numCache>
            </c:numRef>
          </c:xVal>
          <c:yVal>
            <c:numRef>
              <c:f>'VTM Tools-Fig'!$C$10</c:f>
              <c:numCache>
                <c:formatCode>0.00%</c:formatCode>
                <c:ptCount val="1"/>
                <c:pt idx="0">
                  <c:v>1.4200000000000001E-2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808D-4386-AD9C-F555658020A9}"/>
            </c:ext>
          </c:extLst>
        </c:ser>
        <c:ser>
          <c:idx val="8"/>
          <c:order val="8"/>
          <c:tx>
            <c:strRef>
              <c:f>'VTM Tools-Fig'!$B$11</c:f>
              <c:strCache>
                <c:ptCount val="1"/>
                <c:pt idx="0">
                  <c:v>TPM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Tools-Fig'!$D$11</c:f>
              <c:numCache>
                <c:formatCode>0%</c:formatCode>
                <c:ptCount val="1"/>
                <c:pt idx="0">
                  <c:v>0.96499999999999997</c:v>
                </c:pt>
              </c:numCache>
            </c:numRef>
          </c:xVal>
          <c:yVal>
            <c:numRef>
              <c:f>'VTM Tools-Fig'!$C$11</c:f>
              <c:numCache>
                <c:formatCode>0.00%</c:formatCode>
                <c:ptCount val="1"/>
                <c:pt idx="0">
                  <c:v>3.8E-3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808D-4386-AD9C-F555658020A9}"/>
            </c:ext>
          </c:extLst>
        </c:ser>
        <c:ser>
          <c:idx val="9"/>
          <c:order val="9"/>
          <c:tx>
            <c:strRef>
              <c:f>'VTM Tools-Fig'!$B$12</c:f>
              <c:strCache>
                <c:ptCount val="1"/>
                <c:pt idx="0">
                  <c:v>BDOF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Tools-Fig'!$D$12</c:f>
              <c:numCache>
                <c:formatCode>0%</c:formatCode>
                <c:ptCount val="1"/>
                <c:pt idx="0">
                  <c:v>0.995</c:v>
                </c:pt>
              </c:numCache>
            </c:numRef>
          </c:xVal>
          <c:yVal>
            <c:numRef>
              <c:f>'VTM Tools-Fig'!$C$12</c:f>
              <c:numCache>
                <c:formatCode>0.00%</c:formatCode>
                <c:ptCount val="1"/>
                <c:pt idx="0">
                  <c:v>7.6E-3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808D-4386-AD9C-F555658020A9}"/>
            </c:ext>
          </c:extLst>
        </c:ser>
        <c:ser>
          <c:idx val="10"/>
          <c:order val="10"/>
          <c:tx>
            <c:strRef>
              <c:f>'VTM Tools-Fig'!$B$13</c:f>
              <c:strCache>
                <c:ptCount val="1"/>
                <c:pt idx="0">
                  <c:v>CIIP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Tools-Fig'!$D$13</c:f>
              <c:numCache>
                <c:formatCode>0%</c:formatCode>
                <c:ptCount val="1"/>
                <c:pt idx="0">
                  <c:v>0.98487855677066527</c:v>
                </c:pt>
              </c:numCache>
            </c:numRef>
          </c:xVal>
          <c:yVal>
            <c:numRef>
              <c:f>'VTM Tools-Fig'!$C$13</c:f>
              <c:numCache>
                <c:formatCode>0.00%</c:formatCode>
                <c:ptCount val="1"/>
                <c:pt idx="0">
                  <c:v>2.8E-3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E23-49F8-9F55-5932FC907D30}"/>
            </c:ext>
          </c:extLst>
        </c:ser>
        <c:ser>
          <c:idx val="11"/>
          <c:order val="11"/>
          <c:tx>
            <c:strRef>
              <c:f>'VTM Tools-Fig'!$B$14</c:f>
              <c:strCache>
                <c:ptCount val="1"/>
                <c:pt idx="0">
                  <c:v>MMVD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Tools-Fig'!$D$14</c:f>
              <c:numCache>
                <c:formatCode>0%</c:formatCode>
                <c:ptCount val="1"/>
                <c:pt idx="0">
                  <c:v>0.93</c:v>
                </c:pt>
              </c:numCache>
            </c:numRef>
          </c:xVal>
          <c:yVal>
            <c:numRef>
              <c:f>'VTM Tools-Fig'!$C$14</c:f>
              <c:numCache>
                <c:formatCode>0.00%</c:formatCode>
                <c:ptCount val="1"/>
                <c:pt idx="0">
                  <c:v>5.1000000000000004E-3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BE23-49F8-9F55-5932FC907D30}"/>
            </c:ext>
          </c:extLst>
        </c:ser>
        <c:ser>
          <c:idx val="12"/>
          <c:order val="12"/>
          <c:tx>
            <c:strRef>
              <c:f>'VTM Tools-Fig'!$B$15</c:f>
              <c:strCache>
                <c:ptCount val="1"/>
                <c:pt idx="0">
                  <c:v>BCW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Tools-Fig'!$D$15</c:f>
              <c:numCache>
                <c:formatCode>0%</c:formatCode>
                <c:ptCount val="1"/>
                <c:pt idx="0">
                  <c:v>0.96</c:v>
                </c:pt>
              </c:numCache>
            </c:numRef>
          </c:xVal>
          <c:yVal>
            <c:numRef>
              <c:f>'VTM Tools-Fig'!$C$15</c:f>
              <c:numCache>
                <c:formatCode>0.00%</c:formatCode>
                <c:ptCount val="1"/>
                <c:pt idx="0">
                  <c:v>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BE23-49F8-9F55-5932FC907D30}"/>
            </c:ext>
          </c:extLst>
        </c:ser>
        <c:ser>
          <c:idx val="13"/>
          <c:order val="13"/>
          <c:tx>
            <c:strRef>
              <c:f>'VTM Tools-Fig'!$B$16</c:f>
              <c:strCache>
                <c:ptCount val="1"/>
                <c:pt idx="0">
                  <c:v>MRLP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Tools-Fig'!$D$16</c:f>
              <c:numCache>
                <c:formatCode>0%</c:formatCode>
                <c:ptCount val="1"/>
                <c:pt idx="0">
                  <c:v>0.99950218990088469</c:v>
                </c:pt>
              </c:numCache>
            </c:numRef>
          </c:xVal>
          <c:yVal>
            <c:numRef>
              <c:f>'VTM Tools-Fig'!$C$16</c:f>
              <c:numCache>
                <c:formatCode>0.00%</c:formatCode>
                <c:ptCount val="1"/>
                <c:pt idx="0">
                  <c:v>1.6000000000000001E-3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BE23-49F8-9F55-5932FC907D30}"/>
            </c:ext>
          </c:extLst>
        </c:ser>
        <c:ser>
          <c:idx val="14"/>
          <c:order val="14"/>
          <c:tx>
            <c:strRef>
              <c:f>'VTM Tools-Fig'!$B$17</c:f>
              <c:strCache>
                <c:ptCount val="1"/>
                <c:pt idx="0">
                  <c:v>IBC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Tools-Fig'!$D$17</c:f>
              <c:numCache>
                <c:formatCode>0%</c:formatCode>
                <c:ptCount val="1"/>
                <c:pt idx="0">
                  <c:v>0.91</c:v>
                </c:pt>
              </c:numCache>
            </c:numRef>
          </c:xVal>
          <c:yVal>
            <c:numRef>
              <c:f>'VTM Tools-Fig'!$C$17</c:f>
              <c:numCache>
                <c:formatCode>0.00%</c:formatCode>
                <c:ptCount val="1"/>
                <c:pt idx="0">
                  <c:v>-4.0000000000000002E-4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BE23-49F8-9F55-5932FC907D30}"/>
            </c:ext>
          </c:extLst>
        </c:ser>
        <c:ser>
          <c:idx val="15"/>
          <c:order val="15"/>
          <c:tx>
            <c:strRef>
              <c:f>'VTM Tools-Fig'!$B$18</c:f>
              <c:strCache>
                <c:ptCount val="1"/>
                <c:pt idx="0">
                  <c:v>ISP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Tools-Fig'!$D$18</c:f>
              <c:numCache>
                <c:formatCode>0%</c:formatCode>
                <c:ptCount val="1"/>
                <c:pt idx="0">
                  <c:v>0.95499999999999996</c:v>
                </c:pt>
              </c:numCache>
            </c:numRef>
          </c:xVal>
          <c:yVal>
            <c:numRef>
              <c:f>'VTM Tools-Fig'!$C$18</c:f>
              <c:numCache>
                <c:formatCode>0.00%</c:formatCode>
                <c:ptCount val="1"/>
                <c:pt idx="0">
                  <c:v>3.2000000000000002E-3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BE23-49F8-9F55-5932FC907D30}"/>
            </c:ext>
          </c:extLst>
        </c:ser>
        <c:ser>
          <c:idx val="16"/>
          <c:order val="16"/>
          <c:tx>
            <c:strRef>
              <c:f>'VTM Tools-Fig'!$B$19</c:f>
              <c:strCache>
                <c:ptCount val="1"/>
                <c:pt idx="0">
                  <c:v>DMVR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Tools-Fig'!$D$19</c:f>
              <c:numCache>
                <c:formatCode>0%</c:formatCode>
                <c:ptCount val="1"/>
                <c:pt idx="0">
                  <c:v>1.0014718225857233</c:v>
                </c:pt>
              </c:numCache>
            </c:numRef>
          </c:xVal>
          <c:yVal>
            <c:numRef>
              <c:f>'VTM Tools-Fig'!$C$19</c:f>
              <c:numCache>
                <c:formatCode>0.00%</c:formatCode>
                <c:ptCount val="1"/>
                <c:pt idx="0">
                  <c:v>8.3000000000000001E-3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BE23-49F8-9F55-5932FC907D30}"/>
            </c:ext>
          </c:extLst>
        </c:ser>
        <c:ser>
          <c:idx val="17"/>
          <c:order val="17"/>
          <c:tx>
            <c:strRef>
              <c:f>'VTM Tools-Fig'!$B$20</c:f>
              <c:strCache>
                <c:ptCount val="1"/>
                <c:pt idx="0">
                  <c:v>SBT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Tools-Fig'!$D$20</c:f>
              <c:numCache>
                <c:formatCode>0%</c:formatCode>
                <c:ptCount val="1"/>
                <c:pt idx="0">
                  <c:v>0.95</c:v>
                </c:pt>
              </c:numCache>
            </c:numRef>
          </c:xVal>
          <c:yVal>
            <c:numRef>
              <c:f>'VTM Tools-Fig'!$C$20</c:f>
              <c:numCache>
                <c:formatCode>0.00%</c:formatCode>
                <c:ptCount val="1"/>
                <c:pt idx="0">
                  <c:v>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BE23-49F8-9F55-5932FC907D30}"/>
            </c:ext>
          </c:extLst>
        </c:ser>
        <c:ser>
          <c:idx val="18"/>
          <c:order val="18"/>
          <c:tx>
            <c:strRef>
              <c:f>'VTM Tools-Fig'!$B$21</c:f>
              <c:strCache>
                <c:ptCount val="1"/>
                <c:pt idx="0">
                  <c:v>LMCS</c:v>
                </c:pt>
              </c:strCache>
              <c:extLst xmlns:c15="http://schemas.microsoft.com/office/drawing/2012/chart"/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Tools-Fig'!$D$21</c:f>
              <c:numCache>
                <c:formatCode>0%</c:formatCode>
                <c:ptCount val="1"/>
                <c:pt idx="0">
                  <c:v>0.94294267431029177</c:v>
                </c:pt>
              </c:numCache>
              <c:extLst xmlns:c15="http://schemas.microsoft.com/office/drawing/2012/chart"/>
            </c:numRef>
          </c:xVal>
          <c:yVal>
            <c:numRef>
              <c:f>'VTM Tools-Fig'!$C$21</c:f>
              <c:numCache>
                <c:formatCode>0.00%</c:formatCode>
                <c:ptCount val="1"/>
                <c:pt idx="0">
                  <c:v>1.4206564645674566E-2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2D-BE23-49F8-9F55-5932FC907D30}"/>
            </c:ext>
          </c:extLst>
        </c:ser>
        <c:ser>
          <c:idx val="19"/>
          <c:order val="19"/>
          <c:tx>
            <c:strRef>
              <c:f>'VTM Tools-Fig'!$B$22</c:f>
              <c:strCache>
                <c:ptCount val="1"/>
                <c:pt idx="0">
                  <c:v>SMVD</c:v>
                </c:pt>
              </c:strCache>
              <c:extLst xmlns:c15="http://schemas.microsoft.com/office/drawing/2012/chart"/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80000"/>
                </a:schemeClr>
              </a:solidFill>
              <a:ln w="9525">
                <a:solidFill>
                  <a:schemeClr val="accent2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Tools-Fig'!$D$22</c:f>
              <c:numCache>
                <c:formatCode>0%</c:formatCode>
                <c:ptCount val="1"/>
                <c:pt idx="0">
                  <c:v>0.94805161005412608</c:v>
                </c:pt>
              </c:numCache>
              <c:extLst xmlns:c15="http://schemas.microsoft.com/office/drawing/2012/chart"/>
            </c:numRef>
          </c:xVal>
          <c:yVal>
            <c:numRef>
              <c:f>'VTM Tools-Fig'!$C$22</c:f>
              <c:numCache>
                <c:formatCode>0.00%</c:formatCode>
                <c:ptCount val="1"/>
                <c:pt idx="0">
                  <c:v>2.5489611196009825E-3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2E-BE23-49F8-9F55-5932FC907D30}"/>
            </c:ext>
          </c:extLst>
        </c:ser>
        <c:ser>
          <c:idx val="20"/>
          <c:order val="20"/>
          <c:tx>
            <c:strRef>
              <c:f>'VTM Tools-Fig'!$B$23</c:f>
              <c:strCache>
                <c:ptCount val="1"/>
                <c:pt idx="0">
                  <c:v>BDPCM</c:v>
                </c:pt>
              </c:strCache>
              <c:extLst xmlns:c15="http://schemas.microsoft.com/office/drawing/2012/chart"/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80000"/>
                </a:schemeClr>
              </a:solidFill>
              <a:ln w="9525">
                <a:solidFill>
                  <a:schemeClr val="accent3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Tools-Fig'!$D$23</c:f>
              <c:numCache>
                <c:formatCode>0%</c:formatCode>
                <c:ptCount val="1"/>
                <c:pt idx="0">
                  <c:v>1.0088917120598726</c:v>
                </c:pt>
              </c:numCache>
              <c:extLst xmlns:c15="http://schemas.microsoft.com/office/drawing/2012/chart"/>
            </c:numRef>
          </c:xVal>
          <c:yVal>
            <c:numRef>
              <c:f>'VTM Tools-Fig'!$C$23</c:f>
              <c:numCache>
                <c:formatCode>0.00%</c:formatCode>
                <c:ptCount val="1"/>
                <c:pt idx="0">
                  <c:v>-6.8733643415537965E-5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2F-BE23-49F8-9F55-5932FC907D30}"/>
            </c:ext>
          </c:extLst>
        </c:ser>
        <c:ser>
          <c:idx val="21"/>
          <c:order val="21"/>
          <c:tx>
            <c:strRef>
              <c:f>'VTM Tools-Fig'!$B$24</c:f>
              <c:strCache>
                <c:ptCount val="1"/>
                <c:pt idx="0">
                  <c:v>MIP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80000"/>
                </a:schemeClr>
              </a:solidFill>
              <a:ln w="9525">
                <a:solidFill>
                  <a:schemeClr val="accent4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Tools-Fig'!$D$24</c:f>
              <c:numCache>
                <c:formatCode>0%</c:formatCode>
                <c:ptCount val="1"/>
                <c:pt idx="0">
                  <c:v>0.93639014149970135</c:v>
                </c:pt>
              </c:numCache>
            </c:numRef>
          </c:xVal>
          <c:yVal>
            <c:numRef>
              <c:f>'VTM Tools-Fig'!$C$24</c:f>
              <c:numCache>
                <c:formatCode>0.00%</c:formatCode>
                <c:ptCount val="1"/>
                <c:pt idx="0">
                  <c:v>3.3431784703334077E-3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E2-4B6B-8B6A-849ABB299266}"/>
            </c:ext>
          </c:extLst>
        </c:ser>
        <c:ser>
          <c:idx val="22"/>
          <c:order val="22"/>
          <c:tx>
            <c:strRef>
              <c:f>'VTM Tools-Fig'!$B$25</c:f>
              <c:strCache>
                <c:ptCount val="1"/>
                <c:pt idx="0">
                  <c:v>LFNST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5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Tools-Fig'!$D$25</c:f>
              <c:numCache>
                <c:formatCode>0%</c:formatCode>
                <c:ptCount val="1"/>
                <c:pt idx="0">
                  <c:v>0.9253762770302556</c:v>
                </c:pt>
              </c:numCache>
            </c:numRef>
          </c:xVal>
          <c:yVal>
            <c:numRef>
              <c:f>'VTM Tools-Fig'!$C$25</c:f>
              <c:numCache>
                <c:formatCode>0.00%</c:formatCode>
                <c:ptCount val="1"/>
                <c:pt idx="0">
                  <c:v>8.8208493352911112E-3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BE2-4B6B-8B6A-849ABB299266}"/>
            </c:ext>
          </c:extLst>
        </c:ser>
        <c:ser>
          <c:idx val="23"/>
          <c:order val="23"/>
          <c:tx>
            <c:strRef>
              <c:f>'VTM Tools-Fig'!$B$26</c:f>
              <c:strCache>
                <c:ptCount val="1"/>
                <c:pt idx="0">
                  <c:v>JCCR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80000"/>
                </a:schemeClr>
              </a:solidFill>
              <a:ln w="9525">
                <a:solidFill>
                  <a:schemeClr val="accent6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Tools-Fig'!$D$26</c:f>
              <c:numCache>
                <c:formatCode>0%</c:formatCode>
                <c:ptCount val="1"/>
                <c:pt idx="0">
                  <c:v>0.96188612944763796</c:v>
                </c:pt>
              </c:numCache>
            </c:numRef>
          </c:xVal>
          <c:yVal>
            <c:numRef>
              <c:f>'VTM Tools-Fig'!$C$26</c:f>
              <c:numCache>
                <c:formatCode>0.00%</c:formatCode>
                <c:ptCount val="1"/>
                <c:pt idx="0">
                  <c:v>5.6818758550200689E-3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BE2-4B6B-8B6A-849ABB299266}"/>
            </c:ext>
          </c:extLst>
        </c:ser>
        <c:ser>
          <c:idx val="24"/>
          <c:order val="24"/>
          <c:tx>
            <c:strRef>
              <c:f>'VTM Tools-Fig'!$B$27</c:f>
              <c:strCache>
                <c:ptCount val="1"/>
                <c:pt idx="0">
                  <c:v>SAO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'VTM Tools-Fig'!$D$27</c:f>
              <c:numCache>
                <c:formatCode>0%</c:formatCode>
                <c:ptCount val="1"/>
                <c:pt idx="0">
                  <c:v>1.0003486293599571</c:v>
                </c:pt>
              </c:numCache>
            </c:numRef>
          </c:xVal>
          <c:yVal>
            <c:numRef>
              <c:f>'VTM Tools-Fig'!$C$27</c:f>
              <c:numCache>
                <c:formatCode>0.00%</c:formatCode>
                <c:ptCount val="1"/>
                <c:pt idx="0">
                  <c:v>8.3421125337477251E-4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BE2-4B6B-8B6A-849ABB299266}"/>
            </c:ext>
          </c:extLst>
        </c:ser>
        <c:ser>
          <c:idx val="25"/>
          <c:order val="25"/>
          <c:tx>
            <c:strRef>
              <c:f>'VTM Tools-Fig'!$B$28</c:f>
              <c:strCache>
                <c:ptCount val="1"/>
                <c:pt idx="0">
                  <c:v>PROF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'VTM Tools-Fig'!$D$28</c:f>
              <c:numCache>
                <c:formatCode>0%</c:formatCode>
                <c:ptCount val="1"/>
                <c:pt idx="0">
                  <c:v>0.9822024617983488</c:v>
                </c:pt>
              </c:numCache>
            </c:numRef>
          </c:xVal>
          <c:yVal>
            <c:numRef>
              <c:f>'VTM Tools-Fig'!$C$28</c:f>
              <c:numCache>
                <c:formatCode>0.00%</c:formatCode>
                <c:ptCount val="1"/>
                <c:pt idx="0">
                  <c:v>4.6354614759389033E-3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BE2-4B6B-8B6A-849ABB299266}"/>
            </c:ext>
          </c:extLst>
        </c:ser>
        <c:ser>
          <c:idx val="26"/>
          <c:order val="26"/>
          <c:tx>
            <c:strRef>
              <c:f>'VTM Tools-Fig'!$B$29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60000"/>
                  <a:lumOff val="40000"/>
                </a:schemeClr>
              </a:solidFill>
              <a:ln w="12700">
                <a:solidFill>
                  <a:schemeClr val="accent3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'VTM Tools-Fig'!$D$29</c:f>
              <c:numCache>
                <c:formatCode>0%</c:formatCode>
                <c:ptCount val="1"/>
              </c:numCache>
            </c:numRef>
          </c:xVal>
          <c:yVal>
            <c:numRef>
              <c:f>'VTM Tools-Fig'!$C$29</c:f>
              <c:numCache>
                <c:formatCode>0.00%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71A-49C3-8EE2-003371ACE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9070224"/>
        <c:axId val="669071792"/>
        <c:extLst/>
      </c:scatterChart>
      <c:valAx>
        <c:axId val="669070224"/>
        <c:scaling>
          <c:orientation val="minMax"/>
          <c:min val="0.85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071792"/>
        <c:crosses val="autoZero"/>
        <c:crossBetween val="midCat"/>
        <c:majorUnit val="2.5000000000000005E-2"/>
      </c:valAx>
      <c:valAx>
        <c:axId val="669071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070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166728549109409"/>
          <c:y val="5.7445765906715365E-2"/>
          <c:w val="7.4105148104808588E-2"/>
          <c:h val="0.905603701641220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VTM : PSNR-Y vs Dec runtime ratio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'VTM Tools-Fig'!$B$3</c:f>
              <c:strCache>
                <c:ptCount val="1"/>
                <c:pt idx="0">
                  <c:v>CST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'VTM Tools-Fig'!$E$3</c:f>
              <c:numCache>
                <c:formatCode>0%</c:formatCode>
                <c:ptCount val="1"/>
                <c:pt idx="0">
                  <c:v>0.99838908920595304</c:v>
                </c:pt>
              </c:numCache>
            </c:numRef>
          </c:xVal>
          <c:yVal>
            <c:numRef>
              <c:f>'VTM Tools-Fig'!$C$3</c:f>
              <c:numCache>
                <c:formatCode>0.00%</c:formatCode>
                <c:ptCount val="1"/>
                <c:pt idx="0">
                  <c:v>9.9656342284590868E-4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3D-47EC-AD65-176B327C991F}"/>
            </c:ext>
          </c:extLst>
        </c:ser>
        <c:ser>
          <c:idx val="1"/>
          <c:order val="1"/>
          <c:tx>
            <c:strRef>
              <c:f>'VTM Tools-Fig'!$B$4</c:f>
              <c:strCache>
                <c:ptCount val="1"/>
                <c:pt idx="0">
                  <c:v>DQ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'VTM Tools-Fig'!$E$4</c:f>
              <c:numCache>
                <c:formatCode>0%</c:formatCode>
                <c:ptCount val="1"/>
                <c:pt idx="0">
                  <c:v>1</c:v>
                </c:pt>
              </c:numCache>
            </c:numRef>
          </c:xVal>
          <c:yVal>
            <c:numRef>
              <c:f>'VTM Tools-Fig'!$C$4</c:f>
              <c:numCache>
                <c:formatCode>0.00%</c:formatCode>
                <c:ptCount val="1"/>
                <c:pt idx="0">
                  <c:v>1.7577480651062651E-2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3D-47EC-AD65-176B327C991F}"/>
            </c:ext>
          </c:extLst>
        </c:ser>
        <c:ser>
          <c:idx val="2"/>
          <c:order val="2"/>
          <c:tx>
            <c:strRef>
              <c:f>'VTM Tools-Fig'!$B$5</c:f>
              <c:strCache>
                <c:ptCount val="1"/>
                <c:pt idx="0">
                  <c:v>CCLM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'VTM Tools-Fig'!$E$5</c:f>
              <c:numCache>
                <c:formatCode>0%</c:formatCode>
                <c:ptCount val="1"/>
                <c:pt idx="0">
                  <c:v>1</c:v>
                </c:pt>
              </c:numCache>
            </c:numRef>
          </c:xVal>
          <c:yVal>
            <c:numRef>
              <c:f>'VTM Tools-Fig'!$C$5</c:f>
              <c:numCache>
                <c:formatCode>0.00%</c:formatCode>
                <c:ptCount val="1"/>
                <c:pt idx="0">
                  <c:v>1.0200000000000001E-2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C3D-47EC-AD65-176B327C991F}"/>
            </c:ext>
          </c:extLst>
        </c:ser>
        <c:ser>
          <c:idx val="3"/>
          <c:order val="3"/>
          <c:tx>
            <c:strRef>
              <c:f>'VTM Tools-Fig'!$B$6</c:f>
              <c:strCache>
                <c:ptCount val="1"/>
                <c:pt idx="0">
                  <c:v>MTS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'VTM Tools-Fig'!$E$6</c:f>
              <c:numCache>
                <c:formatCode>0%</c:formatCode>
                <c:ptCount val="1"/>
                <c:pt idx="0">
                  <c:v>1</c:v>
                </c:pt>
              </c:numCache>
            </c:numRef>
          </c:xVal>
          <c:yVal>
            <c:numRef>
              <c:f>'VTM Tools-Fig'!$C$6</c:f>
              <c:numCache>
                <c:formatCode>0.00%</c:formatCode>
                <c:ptCount val="1"/>
                <c:pt idx="0">
                  <c:v>7.0232176665639004E-3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C3D-47EC-AD65-176B327C991F}"/>
            </c:ext>
          </c:extLst>
        </c:ser>
        <c:ser>
          <c:idx val="4"/>
          <c:order val="4"/>
          <c:tx>
            <c:strRef>
              <c:f>'VTM Tools-Fig'!$B$7</c:f>
              <c:strCache>
                <c:ptCount val="1"/>
                <c:pt idx="0">
                  <c:v>ALF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'VTM Tools-Fig'!$E$7</c:f>
              <c:numCache>
                <c:formatCode>0%</c:formatCode>
                <c:ptCount val="1"/>
                <c:pt idx="0">
                  <c:v>0.89500000000000002</c:v>
                </c:pt>
              </c:numCache>
            </c:numRef>
          </c:xVal>
          <c:yVal>
            <c:numRef>
              <c:f>'VTM Tools-Fig'!$C$7</c:f>
              <c:numCache>
                <c:formatCode>0.00%</c:formatCode>
                <c:ptCount val="1"/>
                <c:pt idx="0">
                  <c:v>4.5600000000000002E-2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C3D-47EC-AD65-176B327C991F}"/>
            </c:ext>
          </c:extLst>
        </c:ser>
        <c:ser>
          <c:idx val="5"/>
          <c:order val="5"/>
          <c:tx>
            <c:strRef>
              <c:f>'VTM Tools-Fig'!$B$8</c:f>
              <c:strCache>
                <c:ptCount val="1"/>
                <c:pt idx="0">
                  <c:v>AFF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'VTM Tools-Fig'!$E$8</c:f>
              <c:numCache>
                <c:formatCode>0%</c:formatCode>
                <c:ptCount val="1"/>
                <c:pt idx="0">
                  <c:v>0.96499999999999997</c:v>
                </c:pt>
              </c:numCache>
            </c:numRef>
          </c:xVal>
          <c:yVal>
            <c:numRef>
              <c:f>'VTM Tools-Fig'!$C$8</c:f>
              <c:numCache>
                <c:formatCode>0.00%</c:formatCode>
                <c:ptCount val="1"/>
                <c:pt idx="0">
                  <c:v>3.0099999999999998E-2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C3D-47EC-AD65-176B327C991F}"/>
            </c:ext>
          </c:extLst>
        </c:ser>
        <c:ser>
          <c:idx val="6"/>
          <c:order val="6"/>
          <c:tx>
            <c:strRef>
              <c:f>'VTM Tools-Fig'!$B$9</c:f>
              <c:strCache>
                <c:ptCount val="1"/>
                <c:pt idx="0">
                  <c:v>SbTMC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Tools-Fig'!$E$9</c:f>
              <c:numCache>
                <c:formatCode>0%</c:formatCode>
                <c:ptCount val="1"/>
                <c:pt idx="0">
                  <c:v>1.0035809702379539</c:v>
                </c:pt>
              </c:numCache>
            </c:numRef>
          </c:xVal>
          <c:yVal>
            <c:numRef>
              <c:f>'VTM Tools-Fig'!$C$9</c:f>
              <c:numCache>
                <c:formatCode>0.00%</c:formatCode>
                <c:ptCount val="1"/>
                <c:pt idx="0">
                  <c:v>4.5999999999999999E-3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C3D-47EC-AD65-176B327C991F}"/>
            </c:ext>
          </c:extLst>
        </c:ser>
        <c:ser>
          <c:idx val="7"/>
          <c:order val="7"/>
          <c:tx>
            <c:strRef>
              <c:f>'VTM Tools-Fig'!$B$10</c:f>
              <c:strCache>
                <c:ptCount val="1"/>
                <c:pt idx="0">
                  <c:v>AMVR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Tools-Fig'!$E$10</c:f>
              <c:numCache>
                <c:formatCode>0%</c:formatCode>
                <c:ptCount val="1"/>
                <c:pt idx="0">
                  <c:v>1.0142077366696998</c:v>
                </c:pt>
              </c:numCache>
            </c:numRef>
          </c:xVal>
          <c:yVal>
            <c:numRef>
              <c:f>'VTM Tools-Fig'!$C$10</c:f>
              <c:numCache>
                <c:formatCode>0.00%</c:formatCode>
                <c:ptCount val="1"/>
                <c:pt idx="0">
                  <c:v>1.4200000000000001E-2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C3D-47EC-AD65-176B327C991F}"/>
            </c:ext>
          </c:extLst>
        </c:ser>
        <c:ser>
          <c:idx val="8"/>
          <c:order val="8"/>
          <c:tx>
            <c:strRef>
              <c:f>'VTM Tools-Fig'!$B$11</c:f>
              <c:strCache>
                <c:ptCount val="1"/>
                <c:pt idx="0">
                  <c:v>TPM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Tools-Fig'!$E$11</c:f>
              <c:numCache>
                <c:formatCode>0%</c:formatCode>
                <c:ptCount val="1"/>
                <c:pt idx="0">
                  <c:v>1.0049999999999999</c:v>
                </c:pt>
              </c:numCache>
            </c:numRef>
          </c:xVal>
          <c:yVal>
            <c:numRef>
              <c:f>'VTM Tools-Fig'!$C$11</c:f>
              <c:numCache>
                <c:formatCode>0.00%</c:formatCode>
                <c:ptCount val="1"/>
                <c:pt idx="0">
                  <c:v>3.8E-3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9C3D-47EC-AD65-176B327C991F}"/>
            </c:ext>
          </c:extLst>
        </c:ser>
        <c:ser>
          <c:idx val="9"/>
          <c:order val="9"/>
          <c:tx>
            <c:strRef>
              <c:f>'VTM Tools-Fig'!$B$12</c:f>
              <c:strCache>
                <c:ptCount val="1"/>
                <c:pt idx="0">
                  <c:v>BDOF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Tools-Fig'!$E$12</c:f>
              <c:numCache>
                <c:formatCode>0%</c:formatCode>
                <c:ptCount val="1"/>
                <c:pt idx="0">
                  <c:v>0.95300774651094611</c:v>
                </c:pt>
              </c:numCache>
            </c:numRef>
          </c:xVal>
          <c:yVal>
            <c:numRef>
              <c:f>'VTM Tools-Fig'!$C$12</c:f>
              <c:numCache>
                <c:formatCode>0.00%</c:formatCode>
                <c:ptCount val="1"/>
                <c:pt idx="0">
                  <c:v>7.6E-3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9C3D-47EC-AD65-176B327C991F}"/>
            </c:ext>
          </c:extLst>
        </c:ser>
        <c:ser>
          <c:idx val="10"/>
          <c:order val="10"/>
          <c:tx>
            <c:strRef>
              <c:f>'VTM Tools-Fig'!$B$13</c:f>
              <c:strCache>
                <c:ptCount val="1"/>
                <c:pt idx="0">
                  <c:v>CIIP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Tools-Fig'!$E$13</c:f>
              <c:numCache>
                <c:formatCode>0%</c:formatCode>
                <c:ptCount val="1"/>
                <c:pt idx="0">
                  <c:v>1.0049999999999999</c:v>
                </c:pt>
              </c:numCache>
            </c:numRef>
          </c:xVal>
          <c:yVal>
            <c:numRef>
              <c:f>'VTM Tools-Fig'!$C$13</c:f>
              <c:numCache>
                <c:formatCode>0.00%</c:formatCode>
                <c:ptCount val="1"/>
                <c:pt idx="0">
                  <c:v>2.8E-3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16-4E56-889F-3D3ED529E93F}"/>
            </c:ext>
          </c:extLst>
        </c:ser>
        <c:ser>
          <c:idx val="11"/>
          <c:order val="11"/>
          <c:tx>
            <c:strRef>
              <c:f>'VTM Tools-Fig'!$B$14</c:f>
              <c:strCache>
                <c:ptCount val="1"/>
                <c:pt idx="0">
                  <c:v>MMVD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Tools-Fig'!$E$14</c:f>
              <c:numCache>
                <c:formatCode>0%</c:formatCode>
                <c:ptCount val="1"/>
                <c:pt idx="0">
                  <c:v>1.01</c:v>
                </c:pt>
              </c:numCache>
            </c:numRef>
          </c:xVal>
          <c:yVal>
            <c:numRef>
              <c:f>'VTM Tools-Fig'!$C$14</c:f>
              <c:numCache>
                <c:formatCode>0.00%</c:formatCode>
                <c:ptCount val="1"/>
                <c:pt idx="0">
                  <c:v>5.1000000000000004E-3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816-4E56-889F-3D3ED529E93F}"/>
            </c:ext>
          </c:extLst>
        </c:ser>
        <c:ser>
          <c:idx val="12"/>
          <c:order val="12"/>
          <c:tx>
            <c:strRef>
              <c:f>'VTM Tools-Fig'!$B$15</c:f>
              <c:strCache>
                <c:ptCount val="1"/>
                <c:pt idx="0">
                  <c:v>BCW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Tools-Fig'!$E$15</c:f>
              <c:numCache>
                <c:formatCode>0%</c:formatCode>
                <c:ptCount val="1"/>
                <c:pt idx="0">
                  <c:v>0.995</c:v>
                </c:pt>
              </c:numCache>
            </c:numRef>
          </c:xVal>
          <c:yVal>
            <c:numRef>
              <c:f>'VTM Tools-Fig'!$C$15</c:f>
              <c:numCache>
                <c:formatCode>0.00%</c:formatCode>
                <c:ptCount val="1"/>
                <c:pt idx="0">
                  <c:v>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816-4E56-889F-3D3ED529E93F}"/>
            </c:ext>
          </c:extLst>
        </c:ser>
        <c:ser>
          <c:idx val="13"/>
          <c:order val="13"/>
          <c:tx>
            <c:strRef>
              <c:f>'VTM Tools-Fig'!$B$16</c:f>
              <c:strCache>
                <c:ptCount val="1"/>
                <c:pt idx="0">
                  <c:v>MRLP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Tools-Fig'!$E$16</c:f>
              <c:numCache>
                <c:formatCode>0%</c:formatCode>
                <c:ptCount val="1"/>
                <c:pt idx="0">
                  <c:v>1.0001625715591391</c:v>
                </c:pt>
              </c:numCache>
            </c:numRef>
          </c:xVal>
          <c:yVal>
            <c:numRef>
              <c:f>'VTM Tools-Fig'!$C$16</c:f>
              <c:numCache>
                <c:formatCode>0.00%</c:formatCode>
                <c:ptCount val="1"/>
                <c:pt idx="0">
                  <c:v>1.6000000000000001E-3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816-4E56-889F-3D3ED529E93F}"/>
            </c:ext>
          </c:extLst>
        </c:ser>
        <c:ser>
          <c:idx val="14"/>
          <c:order val="14"/>
          <c:tx>
            <c:strRef>
              <c:f>'VTM Tools-Fig'!$B$17</c:f>
              <c:strCache>
                <c:ptCount val="1"/>
                <c:pt idx="0">
                  <c:v>IBC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Tools-Fig'!$E$17</c:f>
              <c:numCache>
                <c:formatCode>0%</c:formatCode>
                <c:ptCount val="1"/>
                <c:pt idx="0">
                  <c:v>1</c:v>
                </c:pt>
              </c:numCache>
            </c:numRef>
          </c:xVal>
          <c:yVal>
            <c:numRef>
              <c:f>'VTM Tools-Fig'!$C$17</c:f>
              <c:numCache>
                <c:formatCode>0.00%</c:formatCode>
                <c:ptCount val="1"/>
                <c:pt idx="0">
                  <c:v>-4.0000000000000002E-4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816-4E56-889F-3D3ED529E93F}"/>
            </c:ext>
          </c:extLst>
        </c:ser>
        <c:ser>
          <c:idx val="15"/>
          <c:order val="15"/>
          <c:tx>
            <c:strRef>
              <c:f>'VTM Tools-Fig'!$B$18</c:f>
              <c:strCache>
                <c:ptCount val="1"/>
                <c:pt idx="0">
                  <c:v>ISP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Tools-Fig'!$E$18</c:f>
              <c:numCache>
                <c:formatCode>0%</c:formatCode>
                <c:ptCount val="1"/>
                <c:pt idx="0">
                  <c:v>1</c:v>
                </c:pt>
              </c:numCache>
            </c:numRef>
          </c:xVal>
          <c:yVal>
            <c:numRef>
              <c:f>'VTM Tools-Fig'!$C$18</c:f>
              <c:numCache>
                <c:formatCode>0.00%</c:formatCode>
                <c:ptCount val="1"/>
                <c:pt idx="0">
                  <c:v>3.2000000000000002E-3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816-4E56-889F-3D3ED529E93F}"/>
            </c:ext>
          </c:extLst>
        </c:ser>
        <c:ser>
          <c:idx val="16"/>
          <c:order val="16"/>
          <c:tx>
            <c:strRef>
              <c:f>'VTM Tools-Fig'!$B$19</c:f>
              <c:strCache>
                <c:ptCount val="1"/>
                <c:pt idx="0">
                  <c:v>DMVR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Tools-Fig'!$E$19</c:f>
              <c:numCache>
                <c:formatCode>0%</c:formatCode>
                <c:ptCount val="1"/>
                <c:pt idx="0">
                  <c:v>0.97085935695780701</c:v>
                </c:pt>
              </c:numCache>
            </c:numRef>
          </c:xVal>
          <c:yVal>
            <c:numRef>
              <c:f>'VTM Tools-Fig'!$C$19</c:f>
              <c:numCache>
                <c:formatCode>0.00%</c:formatCode>
                <c:ptCount val="1"/>
                <c:pt idx="0">
                  <c:v>8.3000000000000001E-3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816-4E56-889F-3D3ED529E93F}"/>
            </c:ext>
          </c:extLst>
        </c:ser>
        <c:ser>
          <c:idx val="17"/>
          <c:order val="17"/>
          <c:tx>
            <c:strRef>
              <c:f>'VTM Tools-Fig'!$B$20</c:f>
              <c:strCache>
                <c:ptCount val="1"/>
                <c:pt idx="0">
                  <c:v>SBT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Tools-Fig'!$E$20</c:f>
              <c:numCache>
                <c:formatCode>0%</c:formatCode>
                <c:ptCount val="1"/>
                <c:pt idx="0">
                  <c:v>1</c:v>
                </c:pt>
              </c:numCache>
            </c:numRef>
          </c:xVal>
          <c:yVal>
            <c:numRef>
              <c:f>'VTM Tools-Fig'!$C$20</c:f>
              <c:numCache>
                <c:formatCode>0.00%</c:formatCode>
                <c:ptCount val="1"/>
                <c:pt idx="0">
                  <c:v>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816-4E56-889F-3D3ED529E93F}"/>
            </c:ext>
          </c:extLst>
        </c:ser>
        <c:ser>
          <c:idx val="18"/>
          <c:order val="18"/>
          <c:tx>
            <c:strRef>
              <c:f>'VTM Tools-Fig'!$B$21</c:f>
              <c:strCache>
                <c:ptCount val="1"/>
                <c:pt idx="0">
                  <c:v>LMCS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Tools-Fig'!$E$21</c:f>
              <c:numCache>
                <c:formatCode>0%</c:formatCode>
                <c:ptCount val="1"/>
                <c:pt idx="0">
                  <c:v>0.97775901703839119</c:v>
                </c:pt>
              </c:numCache>
            </c:numRef>
          </c:xVal>
          <c:yVal>
            <c:numRef>
              <c:f>'VTM Tools-Fig'!$C$21</c:f>
              <c:numCache>
                <c:formatCode>0.00%</c:formatCode>
                <c:ptCount val="1"/>
                <c:pt idx="0">
                  <c:v>1.4206564645674566E-2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816-4E56-889F-3D3ED529E93F}"/>
            </c:ext>
          </c:extLst>
        </c:ser>
        <c:ser>
          <c:idx val="19"/>
          <c:order val="19"/>
          <c:tx>
            <c:strRef>
              <c:f>'VTM Tools-Fig'!$B$22</c:f>
              <c:strCache>
                <c:ptCount val="1"/>
                <c:pt idx="0">
                  <c:v>SMVD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80000"/>
                </a:schemeClr>
              </a:solidFill>
              <a:ln w="9525">
                <a:solidFill>
                  <a:schemeClr val="accent2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Tools-Fig'!$E$22</c:f>
              <c:numCache>
                <c:formatCode>0%</c:formatCode>
                <c:ptCount val="1"/>
                <c:pt idx="0">
                  <c:v>0.98826650083701151</c:v>
                </c:pt>
              </c:numCache>
            </c:numRef>
          </c:xVal>
          <c:yVal>
            <c:numRef>
              <c:f>'VTM Tools-Fig'!$C$22</c:f>
              <c:numCache>
                <c:formatCode>0.00%</c:formatCode>
                <c:ptCount val="1"/>
                <c:pt idx="0">
                  <c:v>2.5489611196009825E-3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816-4E56-889F-3D3ED529E93F}"/>
            </c:ext>
          </c:extLst>
        </c:ser>
        <c:ser>
          <c:idx val="20"/>
          <c:order val="20"/>
          <c:tx>
            <c:strRef>
              <c:f>'VTM Tools-Fig'!$B$23</c:f>
              <c:strCache>
                <c:ptCount val="1"/>
                <c:pt idx="0">
                  <c:v>BDPCM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80000"/>
                </a:schemeClr>
              </a:solidFill>
              <a:ln w="9525">
                <a:solidFill>
                  <a:schemeClr val="accent3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Tools-Fig'!$E$23</c:f>
              <c:numCache>
                <c:formatCode>0%</c:formatCode>
                <c:ptCount val="1"/>
                <c:pt idx="0">
                  <c:v>1.014619615163137</c:v>
                </c:pt>
              </c:numCache>
            </c:numRef>
          </c:xVal>
          <c:yVal>
            <c:numRef>
              <c:f>'VTM Tools-Fig'!$C$23</c:f>
              <c:numCache>
                <c:formatCode>0.00%</c:formatCode>
                <c:ptCount val="1"/>
                <c:pt idx="0">
                  <c:v>-6.8733643415537965E-5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816-4E56-889F-3D3ED529E93F}"/>
            </c:ext>
          </c:extLst>
        </c:ser>
        <c:ser>
          <c:idx val="21"/>
          <c:order val="21"/>
          <c:tx>
            <c:strRef>
              <c:f>'VTM Tools-Fig'!$B$24</c:f>
              <c:strCache>
                <c:ptCount val="1"/>
                <c:pt idx="0">
                  <c:v>MIP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80000"/>
                </a:schemeClr>
              </a:solidFill>
              <a:ln w="9525">
                <a:solidFill>
                  <a:schemeClr val="accent4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Tools-Fig'!$E$24</c:f>
              <c:numCache>
                <c:formatCode>0%</c:formatCode>
                <c:ptCount val="1"/>
                <c:pt idx="0">
                  <c:v>0.98253180172749843</c:v>
                </c:pt>
              </c:numCache>
            </c:numRef>
          </c:xVal>
          <c:yVal>
            <c:numRef>
              <c:f>'VTM Tools-Fig'!$C$24</c:f>
              <c:numCache>
                <c:formatCode>0.00%</c:formatCode>
                <c:ptCount val="1"/>
                <c:pt idx="0">
                  <c:v>3.3431784703334077E-3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F4-4705-A7C1-377217AE0D0F}"/>
            </c:ext>
          </c:extLst>
        </c:ser>
        <c:ser>
          <c:idx val="22"/>
          <c:order val="22"/>
          <c:tx>
            <c:strRef>
              <c:f>'VTM Tools-Fig'!$B$25</c:f>
              <c:strCache>
                <c:ptCount val="1"/>
                <c:pt idx="0">
                  <c:v>LFNST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5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Tools-Fig'!$E$25</c:f>
              <c:numCache>
                <c:formatCode>0%</c:formatCode>
                <c:ptCount val="1"/>
                <c:pt idx="0">
                  <c:v>0.98872971476027738</c:v>
                </c:pt>
              </c:numCache>
            </c:numRef>
          </c:xVal>
          <c:yVal>
            <c:numRef>
              <c:f>'VTM Tools-Fig'!$C$25</c:f>
              <c:numCache>
                <c:formatCode>0.00%</c:formatCode>
                <c:ptCount val="1"/>
                <c:pt idx="0">
                  <c:v>8.8208493352911112E-3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FF4-4705-A7C1-377217AE0D0F}"/>
            </c:ext>
          </c:extLst>
        </c:ser>
        <c:ser>
          <c:idx val="23"/>
          <c:order val="23"/>
          <c:tx>
            <c:strRef>
              <c:f>'VTM Tools-Fig'!$B$26</c:f>
              <c:strCache>
                <c:ptCount val="1"/>
                <c:pt idx="0">
                  <c:v>JCCR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</a:schemeClr>
              </a:solidFill>
              <a:ln w="9525">
                <a:solidFill>
                  <a:schemeClr val="accent6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Tools-Fig'!$E$26</c:f>
              <c:numCache>
                <c:formatCode>0%</c:formatCode>
                <c:ptCount val="1"/>
                <c:pt idx="0">
                  <c:v>0.98366725677241096</c:v>
                </c:pt>
              </c:numCache>
            </c:numRef>
          </c:xVal>
          <c:yVal>
            <c:numRef>
              <c:f>'VTM Tools-Fig'!$C$26</c:f>
              <c:numCache>
                <c:formatCode>0.00%</c:formatCode>
                <c:ptCount val="1"/>
                <c:pt idx="0">
                  <c:v>5.6818758550200689E-3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FF4-4705-A7C1-377217AE0D0F}"/>
            </c:ext>
          </c:extLst>
        </c:ser>
        <c:ser>
          <c:idx val="24"/>
          <c:order val="24"/>
          <c:tx>
            <c:strRef>
              <c:f>'VTM Tools-Fig'!$B$27</c:f>
              <c:strCache>
                <c:ptCount val="1"/>
                <c:pt idx="0">
                  <c:v>SAO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'VTM Tools-Fig'!$E$27</c:f>
              <c:numCache>
                <c:formatCode>0%</c:formatCode>
                <c:ptCount val="1"/>
                <c:pt idx="0">
                  <c:v>0.98097639300358619</c:v>
                </c:pt>
              </c:numCache>
            </c:numRef>
          </c:xVal>
          <c:yVal>
            <c:numRef>
              <c:f>'VTM Tools-Fig'!$C$27</c:f>
              <c:numCache>
                <c:formatCode>0.00%</c:formatCode>
                <c:ptCount val="1"/>
                <c:pt idx="0">
                  <c:v>8.3421125337477251E-4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FF4-4705-A7C1-377217AE0D0F}"/>
            </c:ext>
          </c:extLst>
        </c:ser>
        <c:ser>
          <c:idx val="25"/>
          <c:order val="25"/>
          <c:tx>
            <c:strRef>
              <c:f>'VTM Tools-Fig'!$B$28</c:f>
              <c:strCache>
                <c:ptCount val="1"/>
                <c:pt idx="0">
                  <c:v>PROF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'VTM Tools-Fig'!$E$28</c:f>
              <c:numCache>
                <c:formatCode>0%</c:formatCode>
                <c:ptCount val="1"/>
                <c:pt idx="0">
                  <c:v>0.9834026028226408</c:v>
                </c:pt>
              </c:numCache>
            </c:numRef>
          </c:xVal>
          <c:yVal>
            <c:numRef>
              <c:f>'VTM Tools-Fig'!$C$28</c:f>
              <c:numCache>
                <c:formatCode>0.00%</c:formatCode>
                <c:ptCount val="1"/>
                <c:pt idx="0">
                  <c:v>4.6354614759389033E-3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FF4-4705-A7C1-377217AE0D0F}"/>
            </c:ext>
          </c:extLst>
        </c:ser>
        <c:ser>
          <c:idx val="26"/>
          <c:order val="26"/>
          <c:tx>
            <c:strRef>
              <c:f>'VTM Tools-Fig'!$B$29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solidFill>
                  <a:schemeClr val="accent3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'VTM Tools-Fig'!$E$29</c:f>
              <c:numCache>
                <c:formatCode>0%</c:formatCode>
                <c:ptCount val="1"/>
              </c:numCache>
            </c:numRef>
          </c:xVal>
          <c:yVal>
            <c:numRef>
              <c:f>'VTM Tools-Fig'!$C$29</c:f>
              <c:numCache>
                <c:formatCode>0.00%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9FD-4424-BA25-DF298F16A8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9072968"/>
        <c:axId val="669069440"/>
      </c:scatterChart>
      <c:valAx>
        <c:axId val="669072968"/>
        <c:scaling>
          <c:orientation val="minMax"/>
          <c:max val="1.1000000000000001"/>
          <c:min val="0.85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069440"/>
        <c:crosses val="autoZero"/>
        <c:crossBetween val="midCat"/>
        <c:majorUnit val="2.5000000000000005E-2"/>
      </c:valAx>
      <c:valAx>
        <c:axId val="669069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0729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109149740334759"/>
          <c:y val="6.8218382101124006E-2"/>
          <c:w val="7.4338925270850606E-2"/>
          <c:h val="0.898702488383232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VTM </a:t>
            </a:r>
            <a:r>
              <a:rPr lang="en-US" sz="1400"/>
              <a:t>: </a:t>
            </a:r>
            <a:r>
              <a:rPr lang="en-US" sz="1400">
                <a:effectLst/>
              </a:rPr>
              <a:t>PSNR-Y vs (Enc + a*Dec)/(a+1) runtime ratio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'VTM Tools-Fig'!$B$3</c:f>
              <c:strCache>
                <c:ptCount val="1"/>
                <c:pt idx="0">
                  <c:v>CST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'VTM Tools-Fig'!$F$3</c:f>
              <c:numCache>
                <c:formatCode>0%</c:formatCode>
                <c:ptCount val="1"/>
                <c:pt idx="0">
                  <c:v>1.0029049336051026</c:v>
                </c:pt>
              </c:numCache>
            </c:numRef>
          </c:xVal>
          <c:yVal>
            <c:numRef>
              <c:f>'VTM Tools-Fig'!$C$3</c:f>
              <c:numCache>
                <c:formatCode>0.00%</c:formatCode>
                <c:ptCount val="1"/>
                <c:pt idx="0">
                  <c:v>9.9656342284590868E-4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CC-4C33-9C17-B2233EF2E735}"/>
            </c:ext>
          </c:extLst>
        </c:ser>
        <c:ser>
          <c:idx val="1"/>
          <c:order val="1"/>
          <c:tx>
            <c:strRef>
              <c:f>'VTM Tools-Fig'!$B$4</c:f>
              <c:strCache>
                <c:ptCount val="1"/>
                <c:pt idx="0">
                  <c:v>DQ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'VTM Tools-Fig'!$F$4</c:f>
              <c:numCache>
                <c:formatCode>0%</c:formatCode>
                <c:ptCount val="1"/>
                <c:pt idx="0">
                  <c:v>1.0021428571428572</c:v>
                </c:pt>
              </c:numCache>
            </c:numRef>
          </c:xVal>
          <c:yVal>
            <c:numRef>
              <c:f>'VTM Tools-Fig'!$C$4</c:f>
              <c:numCache>
                <c:formatCode>0.00%</c:formatCode>
                <c:ptCount val="1"/>
                <c:pt idx="0">
                  <c:v>1.7577480651062651E-2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3CC-4C33-9C17-B2233EF2E735}"/>
            </c:ext>
          </c:extLst>
        </c:ser>
        <c:ser>
          <c:idx val="2"/>
          <c:order val="2"/>
          <c:tx>
            <c:strRef>
              <c:f>'VTM Tools-Fig'!$B$5</c:f>
              <c:strCache>
                <c:ptCount val="1"/>
                <c:pt idx="0">
                  <c:v>CCLM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'VTM Tools-Fig'!$F$5</c:f>
              <c:numCache>
                <c:formatCode>0%</c:formatCode>
                <c:ptCount val="1"/>
                <c:pt idx="0">
                  <c:v>0.99857142857142855</c:v>
                </c:pt>
              </c:numCache>
            </c:numRef>
          </c:xVal>
          <c:yVal>
            <c:numRef>
              <c:f>'VTM Tools-Fig'!$C$5</c:f>
              <c:numCache>
                <c:formatCode>0.00%</c:formatCode>
                <c:ptCount val="1"/>
                <c:pt idx="0">
                  <c:v>1.0200000000000001E-2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3CC-4C33-9C17-B2233EF2E735}"/>
            </c:ext>
          </c:extLst>
        </c:ser>
        <c:ser>
          <c:idx val="3"/>
          <c:order val="3"/>
          <c:tx>
            <c:strRef>
              <c:f>'VTM Tools-Fig'!$B$6</c:f>
              <c:strCache>
                <c:ptCount val="1"/>
                <c:pt idx="0">
                  <c:v>MTS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'VTM Tools-Fig'!$F$6</c:f>
              <c:numCache>
                <c:formatCode>0%</c:formatCode>
                <c:ptCount val="1"/>
                <c:pt idx="0">
                  <c:v>0.98785714285714288</c:v>
                </c:pt>
              </c:numCache>
            </c:numRef>
          </c:xVal>
          <c:yVal>
            <c:numRef>
              <c:f>'VTM Tools-Fig'!$C$6</c:f>
              <c:numCache>
                <c:formatCode>0.00%</c:formatCode>
                <c:ptCount val="1"/>
                <c:pt idx="0">
                  <c:v>7.0232176665639004E-3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3CC-4C33-9C17-B2233EF2E735}"/>
            </c:ext>
          </c:extLst>
        </c:ser>
        <c:ser>
          <c:idx val="4"/>
          <c:order val="4"/>
          <c:tx>
            <c:strRef>
              <c:f>'VTM Tools-Fig'!$B$7</c:f>
              <c:strCache>
                <c:ptCount val="1"/>
                <c:pt idx="0">
                  <c:v>ALF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'VTM Tools-Fig'!$F$7</c:f>
              <c:numCache>
                <c:formatCode>0%</c:formatCode>
                <c:ptCount val="1"/>
                <c:pt idx="0">
                  <c:v>0.90571428571428569</c:v>
                </c:pt>
              </c:numCache>
            </c:numRef>
          </c:xVal>
          <c:yVal>
            <c:numRef>
              <c:f>'VTM Tools-Fig'!$C$7</c:f>
              <c:numCache>
                <c:formatCode>0.00%</c:formatCode>
                <c:ptCount val="1"/>
                <c:pt idx="0">
                  <c:v>4.5600000000000002E-2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3CC-4C33-9C17-B2233EF2E735}"/>
            </c:ext>
          </c:extLst>
        </c:ser>
        <c:ser>
          <c:idx val="5"/>
          <c:order val="5"/>
          <c:tx>
            <c:strRef>
              <c:f>'VTM Tools-Fig'!$B$8</c:f>
              <c:strCache>
                <c:ptCount val="1"/>
                <c:pt idx="0">
                  <c:v>AFF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'VTM Tools-Fig'!$F$8</c:f>
              <c:numCache>
                <c:formatCode>0%</c:formatCode>
                <c:ptCount val="1"/>
                <c:pt idx="0">
                  <c:v>0.94357142857142862</c:v>
                </c:pt>
              </c:numCache>
            </c:numRef>
          </c:xVal>
          <c:yVal>
            <c:numRef>
              <c:f>'VTM Tools-Fig'!$C$8</c:f>
              <c:numCache>
                <c:formatCode>0.00%</c:formatCode>
                <c:ptCount val="1"/>
                <c:pt idx="0">
                  <c:v>3.0099999999999998E-2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3CC-4C33-9C17-B2233EF2E735}"/>
            </c:ext>
          </c:extLst>
        </c:ser>
        <c:ser>
          <c:idx val="6"/>
          <c:order val="6"/>
          <c:tx>
            <c:strRef>
              <c:f>'VTM Tools-Fig'!$B$9</c:f>
              <c:strCache>
                <c:ptCount val="1"/>
                <c:pt idx="0">
                  <c:v>SbTMC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Tools-Fig'!$F$9</c:f>
              <c:numCache>
                <c:formatCode>0%</c:formatCode>
                <c:ptCount val="1"/>
                <c:pt idx="0">
                  <c:v>1.0043342034661127</c:v>
                </c:pt>
              </c:numCache>
            </c:numRef>
          </c:xVal>
          <c:yVal>
            <c:numRef>
              <c:f>'VTM Tools-Fig'!$C$9</c:f>
              <c:numCache>
                <c:formatCode>0.00%</c:formatCode>
                <c:ptCount val="1"/>
                <c:pt idx="0">
                  <c:v>4.5999999999999999E-3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3CC-4C33-9C17-B2233EF2E735}"/>
            </c:ext>
          </c:extLst>
        </c:ser>
        <c:ser>
          <c:idx val="7"/>
          <c:order val="7"/>
          <c:tx>
            <c:strRef>
              <c:f>'VTM Tools-Fig'!$B$10</c:f>
              <c:strCache>
                <c:ptCount val="1"/>
                <c:pt idx="0">
                  <c:v>AMVR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Tools-Fig'!$F$10</c:f>
              <c:numCache>
                <c:formatCode>0%</c:formatCode>
                <c:ptCount val="1"/>
                <c:pt idx="0">
                  <c:v>0.99003520285974267</c:v>
                </c:pt>
              </c:numCache>
            </c:numRef>
          </c:xVal>
          <c:yVal>
            <c:numRef>
              <c:f>'VTM Tools-Fig'!$C$10</c:f>
              <c:numCache>
                <c:formatCode>0.00%</c:formatCode>
                <c:ptCount val="1"/>
                <c:pt idx="0">
                  <c:v>1.4200000000000001E-2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3CC-4C33-9C17-B2233EF2E735}"/>
            </c:ext>
          </c:extLst>
        </c:ser>
        <c:ser>
          <c:idx val="8"/>
          <c:order val="8"/>
          <c:tx>
            <c:strRef>
              <c:f>'VTM Tools-Fig'!$B$11</c:f>
              <c:strCache>
                <c:ptCount val="1"/>
                <c:pt idx="0">
                  <c:v>TPM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Tools-Fig'!$F$11</c:f>
              <c:numCache>
                <c:formatCode>0%</c:formatCode>
                <c:ptCount val="1"/>
                <c:pt idx="0">
                  <c:v>0.98502900720405007</c:v>
                </c:pt>
              </c:numCache>
            </c:numRef>
          </c:xVal>
          <c:yVal>
            <c:numRef>
              <c:f>'VTM Tools-Fig'!$C$11</c:f>
              <c:numCache>
                <c:formatCode>0.00%</c:formatCode>
                <c:ptCount val="1"/>
                <c:pt idx="0">
                  <c:v>3.8E-3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D3CC-4C33-9C17-B2233EF2E735}"/>
            </c:ext>
          </c:extLst>
        </c:ser>
        <c:ser>
          <c:idx val="9"/>
          <c:order val="9"/>
          <c:tx>
            <c:strRef>
              <c:f>'VTM Tools-Fig'!$B$12</c:f>
              <c:strCache>
                <c:ptCount val="1"/>
                <c:pt idx="0">
                  <c:v>BDOF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Tools-Fig'!$F$12</c:f>
              <c:numCache>
                <c:formatCode>0%</c:formatCode>
                <c:ptCount val="1"/>
                <c:pt idx="0">
                  <c:v>0.97398140148228951</c:v>
                </c:pt>
              </c:numCache>
            </c:numRef>
          </c:xVal>
          <c:yVal>
            <c:numRef>
              <c:f>'VTM Tools-Fig'!$C$12</c:f>
              <c:numCache>
                <c:formatCode>0.00%</c:formatCode>
                <c:ptCount val="1"/>
                <c:pt idx="0">
                  <c:v>7.6E-3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D3CC-4C33-9C17-B2233EF2E735}"/>
            </c:ext>
          </c:extLst>
        </c:ser>
        <c:ser>
          <c:idx val="10"/>
          <c:order val="10"/>
          <c:tx>
            <c:strRef>
              <c:f>'VTM Tools-Fig'!$B$13</c:f>
              <c:strCache>
                <c:ptCount val="1"/>
                <c:pt idx="0">
                  <c:v>CIIP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Tools-Fig'!$F$13</c:f>
              <c:numCache>
                <c:formatCode>0%</c:formatCode>
                <c:ptCount val="1"/>
                <c:pt idx="0">
                  <c:v>0.99493208701891755</c:v>
                </c:pt>
              </c:numCache>
            </c:numRef>
          </c:xVal>
          <c:yVal>
            <c:numRef>
              <c:f>'VTM Tools-Fig'!$C$13</c:f>
              <c:numCache>
                <c:formatCode>0.00%</c:formatCode>
                <c:ptCount val="1"/>
                <c:pt idx="0">
                  <c:v>2.8E-3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B3-4058-80EC-7E3D22BC6AB8}"/>
            </c:ext>
          </c:extLst>
        </c:ser>
        <c:ser>
          <c:idx val="11"/>
          <c:order val="11"/>
          <c:tx>
            <c:strRef>
              <c:f>'VTM Tools-Fig'!$B$14</c:f>
              <c:strCache>
                <c:ptCount val="1"/>
                <c:pt idx="0">
                  <c:v>MMVD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Tools-Fig'!$F$14</c:f>
              <c:numCache>
                <c:formatCode>0%</c:formatCode>
                <c:ptCount val="1"/>
                <c:pt idx="0">
                  <c:v>0.96975565936040242</c:v>
                </c:pt>
              </c:numCache>
            </c:numRef>
          </c:xVal>
          <c:yVal>
            <c:numRef>
              <c:f>'VTM Tools-Fig'!$C$14</c:f>
              <c:numCache>
                <c:formatCode>0.00%</c:formatCode>
                <c:ptCount val="1"/>
                <c:pt idx="0">
                  <c:v>5.1000000000000004E-3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1B3-4058-80EC-7E3D22BC6AB8}"/>
            </c:ext>
          </c:extLst>
        </c:ser>
        <c:ser>
          <c:idx val="12"/>
          <c:order val="12"/>
          <c:tx>
            <c:strRef>
              <c:f>'VTM Tools-Fig'!$B$15</c:f>
              <c:strCache>
                <c:ptCount val="1"/>
                <c:pt idx="0">
                  <c:v>BCW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Tools-Fig'!$F$15</c:f>
              <c:numCache>
                <c:formatCode>0%</c:formatCode>
                <c:ptCount val="1"/>
                <c:pt idx="0">
                  <c:v>0.97663418290854576</c:v>
                </c:pt>
              </c:numCache>
            </c:numRef>
          </c:xVal>
          <c:yVal>
            <c:numRef>
              <c:f>'VTM Tools-Fig'!$C$15</c:f>
              <c:numCache>
                <c:formatCode>0.00%</c:formatCode>
                <c:ptCount val="1"/>
                <c:pt idx="0">
                  <c:v>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1B3-4058-80EC-7E3D22BC6AB8}"/>
            </c:ext>
          </c:extLst>
        </c:ser>
        <c:ser>
          <c:idx val="13"/>
          <c:order val="13"/>
          <c:tx>
            <c:strRef>
              <c:f>'VTM Tools-Fig'!$B$16</c:f>
              <c:strCache>
                <c:ptCount val="1"/>
                <c:pt idx="0">
                  <c:v>MRLP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Tools-Fig'!$F$16</c:f>
              <c:numCache>
                <c:formatCode>0%</c:formatCode>
                <c:ptCount val="1"/>
                <c:pt idx="0">
                  <c:v>0.99982279415320163</c:v>
                </c:pt>
              </c:numCache>
            </c:numRef>
          </c:xVal>
          <c:yVal>
            <c:numRef>
              <c:f>'VTM Tools-Fig'!$C$16</c:f>
              <c:numCache>
                <c:formatCode>0.00%</c:formatCode>
                <c:ptCount val="1"/>
                <c:pt idx="0">
                  <c:v>1.6000000000000001E-3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1B3-4058-80EC-7E3D22BC6AB8}"/>
            </c:ext>
          </c:extLst>
        </c:ser>
        <c:ser>
          <c:idx val="14"/>
          <c:order val="14"/>
          <c:tx>
            <c:strRef>
              <c:f>'VTM Tools-Fig'!$B$17</c:f>
              <c:strCache>
                <c:ptCount val="1"/>
                <c:pt idx="0">
                  <c:v>IBC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Tools-Fig'!$F$17</c:f>
              <c:numCache>
                <c:formatCode>0%</c:formatCode>
                <c:ptCount val="1"/>
                <c:pt idx="0">
                  <c:v>0.95509730870013487</c:v>
                </c:pt>
              </c:numCache>
            </c:numRef>
          </c:xVal>
          <c:yVal>
            <c:numRef>
              <c:f>'VTM Tools-Fig'!$C$17</c:f>
              <c:numCache>
                <c:formatCode>0.00%</c:formatCode>
                <c:ptCount val="1"/>
                <c:pt idx="0">
                  <c:v>-4.0000000000000002E-4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1B3-4058-80EC-7E3D22BC6AB8}"/>
            </c:ext>
          </c:extLst>
        </c:ser>
        <c:ser>
          <c:idx val="15"/>
          <c:order val="15"/>
          <c:tx>
            <c:strRef>
              <c:f>'VTM Tools-Fig'!$B$18</c:f>
              <c:strCache>
                <c:ptCount val="1"/>
                <c:pt idx="0">
                  <c:v>ISP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Tools-Fig'!$F$18</c:f>
              <c:numCache>
                <c:formatCode>0%</c:formatCode>
                <c:ptCount val="1"/>
                <c:pt idx="0">
                  <c:v>0.9773873346886861</c:v>
                </c:pt>
              </c:numCache>
            </c:numRef>
          </c:xVal>
          <c:yVal>
            <c:numRef>
              <c:f>'VTM Tools-Fig'!$C$18</c:f>
              <c:numCache>
                <c:formatCode>0.00%</c:formatCode>
                <c:ptCount val="1"/>
                <c:pt idx="0">
                  <c:v>3.2000000000000002E-3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1B3-4058-80EC-7E3D22BC6AB8}"/>
            </c:ext>
          </c:extLst>
        </c:ser>
        <c:ser>
          <c:idx val="16"/>
          <c:order val="16"/>
          <c:tx>
            <c:strRef>
              <c:f>'VTM Tools-Fig'!$B$19</c:f>
              <c:strCache>
                <c:ptCount val="1"/>
                <c:pt idx="0">
                  <c:v>DMVR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Tools-Fig'!$F$19</c:f>
              <c:numCache>
                <c:formatCode>0%</c:formatCode>
                <c:ptCount val="1"/>
                <c:pt idx="0">
                  <c:v>0.98628102863958989</c:v>
                </c:pt>
              </c:numCache>
            </c:numRef>
          </c:xVal>
          <c:yVal>
            <c:numRef>
              <c:f>'VTM Tools-Fig'!$C$19</c:f>
              <c:numCache>
                <c:formatCode>0.00%</c:formatCode>
                <c:ptCount val="1"/>
                <c:pt idx="0">
                  <c:v>8.3000000000000001E-3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1B3-4058-80EC-7E3D22BC6AB8}"/>
            </c:ext>
          </c:extLst>
        </c:ser>
        <c:ser>
          <c:idx val="17"/>
          <c:order val="17"/>
          <c:tx>
            <c:strRef>
              <c:f>'VTM Tools-Fig'!$B$20</c:f>
              <c:strCache>
                <c:ptCount val="1"/>
                <c:pt idx="0">
                  <c:v>SBT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Tools-Fig'!$F$20</c:f>
              <c:numCache>
                <c:formatCode>0%</c:formatCode>
                <c:ptCount val="1"/>
                <c:pt idx="0">
                  <c:v>0.97467048070338747</c:v>
                </c:pt>
              </c:numCache>
            </c:numRef>
          </c:xVal>
          <c:yVal>
            <c:numRef>
              <c:f>'VTM Tools-Fig'!$C$20</c:f>
              <c:numCache>
                <c:formatCode>0.00%</c:formatCode>
                <c:ptCount val="1"/>
                <c:pt idx="0">
                  <c:v>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1B3-4058-80EC-7E3D22BC6AB8}"/>
            </c:ext>
          </c:extLst>
        </c:ser>
        <c:ser>
          <c:idx val="18"/>
          <c:order val="18"/>
          <c:tx>
            <c:strRef>
              <c:f>'VTM Tools-Fig'!$B$21</c:f>
              <c:strCache>
                <c:ptCount val="1"/>
                <c:pt idx="0">
                  <c:v>LMCS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Tools-Fig'!$F$21</c:f>
              <c:numCache>
                <c:formatCode>0%</c:formatCode>
                <c:ptCount val="1"/>
                <c:pt idx="0">
                  <c:v>0.96030662206482265</c:v>
                </c:pt>
              </c:numCache>
            </c:numRef>
          </c:xVal>
          <c:yVal>
            <c:numRef>
              <c:f>'VTM Tools-Fig'!$C$21</c:f>
              <c:numCache>
                <c:formatCode>0.00%</c:formatCode>
                <c:ptCount val="1"/>
                <c:pt idx="0">
                  <c:v>1.4206564645674566E-2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1B3-4058-80EC-7E3D22BC6AB8}"/>
            </c:ext>
          </c:extLst>
        </c:ser>
        <c:ser>
          <c:idx val="19"/>
          <c:order val="19"/>
          <c:tx>
            <c:strRef>
              <c:f>'VTM Tools-Fig'!$B$22</c:f>
              <c:strCache>
                <c:ptCount val="1"/>
                <c:pt idx="0">
                  <c:v>SMVD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80000"/>
                </a:schemeClr>
              </a:solidFill>
              <a:ln w="9525">
                <a:solidFill>
                  <a:schemeClr val="accent2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Tools-Fig'!$F$22</c:f>
              <c:numCache>
                <c:formatCode>0%</c:formatCode>
                <c:ptCount val="1"/>
                <c:pt idx="0">
                  <c:v>0.96785031845835878</c:v>
                </c:pt>
              </c:numCache>
            </c:numRef>
          </c:xVal>
          <c:yVal>
            <c:numRef>
              <c:f>'VTM Tools-Fig'!$C$22</c:f>
              <c:numCache>
                <c:formatCode>0.00%</c:formatCode>
                <c:ptCount val="1"/>
                <c:pt idx="0">
                  <c:v>2.5489611196009825E-3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1B3-4058-80EC-7E3D22BC6AB8}"/>
            </c:ext>
          </c:extLst>
        </c:ser>
        <c:ser>
          <c:idx val="20"/>
          <c:order val="20"/>
          <c:tx>
            <c:strRef>
              <c:f>'VTM Tools-Fig'!$B$23</c:f>
              <c:strCache>
                <c:ptCount val="1"/>
                <c:pt idx="0">
                  <c:v>BDPCM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80000"/>
                </a:schemeClr>
              </a:solidFill>
              <a:ln w="9525">
                <a:solidFill>
                  <a:schemeClr val="accent3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Tools-Fig'!$F$23</c:f>
              <c:numCache>
                <c:formatCode>0%</c:formatCode>
                <c:ptCount val="1"/>
                <c:pt idx="0">
                  <c:v>1.0117218088048376</c:v>
                </c:pt>
              </c:numCache>
            </c:numRef>
          </c:xVal>
          <c:yVal>
            <c:numRef>
              <c:f>'VTM Tools-Fig'!$C$23</c:f>
              <c:numCache>
                <c:formatCode>0.00%</c:formatCode>
                <c:ptCount val="1"/>
                <c:pt idx="0">
                  <c:v>-6.8733643415537965E-5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31B3-4058-80EC-7E3D22BC6AB8}"/>
            </c:ext>
          </c:extLst>
        </c:ser>
        <c:ser>
          <c:idx val="21"/>
          <c:order val="21"/>
          <c:tx>
            <c:strRef>
              <c:f>'VTM Tools-Fig'!$B$24</c:f>
              <c:strCache>
                <c:ptCount val="1"/>
                <c:pt idx="0">
                  <c:v>MIP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80000"/>
                </a:schemeClr>
              </a:solidFill>
              <a:ln w="9525">
                <a:solidFill>
                  <a:schemeClr val="accent4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Tools-Fig'!$F$24</c:f>
              <c:numCache>
                <c:formatCode>0%</c:formatCode>
                <c:ptCount val="1"/>
                <c:pt idx="0">
                  <c:v>0.95945892728947346</c:v>
                </c:pt>
              </c:numCache>
            </c:numRef>
          </c:xVal>
          <c:yVal>
            <c:numRef>
              <c:f>'VTM Tools-Fig'!$C$24</c:f>
              <c:numCache>
                <c:formatCode>0.00%</c:formatCode>
                <c:ptCount val="1"/>
                <c:pt idx="0">
                  <c:v>3.3431784703334077E-3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8F-4AE6-97D4-A1E2C846C404}"/>
            </c:ext>
          </c:extLst>
        </c:ser>
        <c:ser>
          <c:idx val="22"/>
          <c:order val="22"/>
          <c:tx>
            <c:strRef>
              <c:f>'VTM Tools-Fig'!$B$25</c:f>
              <c:strCache>
                <c:ptCount val="1"/>
                <c:pt idx="0">
                  <c:v>LFNST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5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Tools-Fig'!$F$25</c:f>
              <c:numCache>
                <c:formatCode>0%</c:formatCode>
                <c:ptCount val="1"/>
                <c:pt idx="0">
                  <c:v>0.95632547715629712</c:v>
                </c:pt>
              </c:numCache>
            </c:numRef>
          </c:xVal>
          <c:yVal>
            <c:numRef>
              <c:f>'VTM Tools-Fig'!$C$25</c:f>
              <c:numCache>
                <c:formatCode>0.00%</c:formatCode>
                <c:ptCount val="1"/>
                <c:pt idx="0">
                  <c:v>8.8208493352911112E-3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08F-4AE6-97D4-A1E2C846C404}"/>
            </c:ext>
          </c:extLst>
        </c:ser>
        <c:ser>
          <c:idx val="23"/>
          <c:order val="23"/>
          <c:tx>
            <c:strRef>
              <c:f>'VTM Tools-Fig'!$B$26</c:f>
              <c:strCache>
                <c:ptCount val="1"/>
                <c:pt idx="0">
                  <c:v>JCCR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80000"/>
                </a:schemeClr>
              </a:solidFill>
              <a:ln w="9525">
                <a:solidFill>
                  <a:schemeClr val="accent6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Tools-Fig'!$F$26</c:f>
              <c:numCache>
                <c:formatCode>0%</c:formatCode>
                <c:ptCount val="1"/>
                <c:pt idx="0">
                  <c:v>0.9726521526789067</c:v>
                </c:pt>
              </c:numCache>
            </c:numRef>
          </c:xVal>
          <c:yVal>
            <c:numRef>
              <c:f>'VTM Tools-Fig'!$C$26</c:f>
              <c:numCache>
                <c:formatCode>0.00%</c:formatCode>
                <c:ptCount val="1"/>
                <c:pt idx="0">
                  <c:v>5.6818758550200689E-3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08F-4AE6-97D4-A1E2C846C404}"/>
            </c:ext>
          </c:extLst>
        </c:ser>
        <c:ser>
          <c:idx val="24"/>
          <c:order val="24"/>
          <c:tx>
            <c:strRef>
              <c:f>'VTM Tools-Fig'!$B$27</c:f>
              <c:strCache>
                <c:ptCount val="1"/>
                <c:pt idx="0">
                  <c:v>SAO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'VTM Tools-Fig'!$F$27</c:f>
              <c:numCache>
                <c:formatCode>0%</c:formatCode>
                <c:ptCount val="1"/>
                <c:pt idx="0">
                  <c:v>0.99072941187505925</c:v>
                </c:pt>
              </c:numCache>
            </c:numRef>
          </c:xVal>
          <c:yVal>
            <c:numRef>
              <c:f>'VTM Tools-Fig'!$C$27</c:f>
              <c:numCache>
                <c:formatCode>0.00%</c:formatCode>
                <c:ptCount val="1"/>
                <c:pt idx="0">
                  <c:v>8.3421125337477251E-4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08F-4AE6-97D4-A1E2C846C404}"/>
            </c:ext>
          </c:extLst>
        </c:ser>
        <c:ser>
          <c:idx val="25"/>
          <c:order val="25"/>
          <c:tx>
            <c:strRef>
              <c:f>'VTM Tools-Fig'!$B$28</c:f>
              <c:strCache>
                <c:ptCount val="1"/>
                <c:pt idx="0">
                  <c:v>PROF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'VTM Tools-Fig'!$F$28</c:f>
              <c:numCache>
                <c:formatCode>0%</c:formatCode>
                <c:ptCount val="1"/>
                <c:pt idx="0">
                  <c:v>0.98279483507808807</c:v>
                </c:pt>
              </c:numCache>
            </c:numRef>
          </c:xVal>
          <c:yVal>
            <c:numRef>
              <c:f>'VTM Tools-Fig'!$C$28</c:f>
              <c:numCache>
                <c:formatCode>0.00%</c:formatCode>
                <c:ptCount val="1"/>
                <c:pt idx="0">
                  <c:v>4.6354614759389033E-3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08F-4AE6-97D4-A1E2C846C404}"/>
            </c:ext>
          </c:extLst>
        </c:ser>
        <c:ser>
          <c:idx val="26"/>
          <c:order val="26"/>
          <c:tx>
            <c:strRef>
              <c:f>'VTM Tools-Fig'!$B$29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solidFill>
                  <a:schemeClr val="accent3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'VTM Tools-Fig'!$F$29</c:f>
              <c:numCache>
                <c:formatCode>0%</c:formatCode>
                <c:ptCount val="1"/>
              </c:numCache>
            </c:numRef>
          </c:xVal>
          <c:yVal>
            <c:numRef>
              <c:f>'VTM Tools-Fig'!$C$29</c:f>
              <c:numCache>
                <c:formatCode>0.00%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FA-4F7C-892F-C50AE7056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9070616"/>
        <c:axId val="669071008"/>
      </c:scatterChart>
      <c:valAx>
        <c:axId val="669070616"/>
        <c:scaling>
          <c:orientation val="minMax"/>
          <c:max val="1.1000000000000001"/>
          <c:min val="0.85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071008"/>
        <c:crosses val="autoZero"/>
        <c:crossBetween val="midCat"/>
        <c:majorUnit val="2.5000000000000005E-2"/>
      </c:valAx>
      <c:valAx>
        <c:axId val="669071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90706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101140009946411"/>
          <c:y val="4.4248450011241204E-2"/>
          <c:w val="7.4944659518438886E-2"/>
          <c:h val="0.840466367364574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6275</xdr:colOff>
      <xdr:row>2</xdr:row>
      <xdr:rowOff>25755</xdr:rowOff>
    </xdr:from>
    <xdr:to>
      <xdr:col>25</xdr:col>
      <xdr:colOff>0</xdr:colOff>
      <xdr:row>40</xdr:row>
      <xdr:rowOff>27219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758FB0-7622-4D54-927E-ACA01E0BA8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601531</xdr:colOff>
      <xdr:row>40</xdr:row>
      <xdr:rowOff>4472</xdr:rowOff>
    </xdr:from>
    <xdr:to>
      <xdr:col>25</xdr:col>
      <xdr:colOff>0</xdr:colOff>
      <xdr:row>79</xdr:row>
      <xdr:rowOff>11206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9B37819-3C89-4D62-8177-DABF6B3886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605117</xdr:colOff>
      <xdr:row>79</xdr:row>
      <xdr:rowOff>942</xdr:rowOff>
    </xdr:from>
    <xdr:to>
      <xdr:col>24</xdr:col>
      <xdr:colOff>605116</xdr:colOff>
      <xdr:row>119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BAF1145-31C6-46AC-B046-865820FD53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opLeftCell="A28" zoomScale="85" zoomScaleNormal="85" workbookViewId="0">
      <selection activeCell="B36" sqref="B36"/>
    </sheetView>
  </sheetViews>
  <sheetFormatPr defaultColWidth="8.7109375" defaultRowHeight="15"/>
  <cols>
    <col min="1" max="1" width="73.28515625" style="7" customWidth="1"/>
    <col min="2" max="2" width="20.28515625" style="6" customWidth="1"/>
    <col min="3" max="7" width="14.7109375" style="5" customWidth="1"/>
    <col min="8" max="9" width="14.7109375" style="6" customWidth="1"/>
    <col min="10" max="10" width="14.7109375" customWidth="1"/>
    <col min="11" max="11" width="19.7109375" customWidth="1"/>
    <col min="12" max="12" width="29.7109375" bestFit="1" customWidth="1"/>
    <col min="13" max="13" width="14.7109375" customWidth="1"/>
    <col min="14" max="14" width="21.7109375" customWidth="1"/>
  </cols>
  <sheetData>
    <row r="1" spans="1:12" ht="30" customHeight="1">
      <c r="A1" s="34"/>
    </row>
    <row r="2" spans="1:12" ht="30" customHeight="1">
      <c r="A2" s="35"/>
      <c r="B2" s="36"/>
    </row>
    <row r="3" spans="1:12" ht="30" customHeight="1">
      <c r="A3" s="34"/>
      <c r="B3" s="10"/>
    </row>
    <row r="4" spans="1:12" ht="30" customHeight="1" thickBot="1">
      <c r="A4" s="34"/>
      <c r="B4" s="10"/>
    </row>
    <row r="5" spans="1:12" ht="30" customHeight="1" thickBot="1">
      <c r="A5" s="9"/>
      <c r="B5" s="10"/>
      <c r="C5" s="47"/>
      <c r="D5" s="48"/>
      <c r="E5" s="48"/>
      <c r="F5" s="48" t="s">
        <v>21</v>
      </c>
      <c r="G5" s="48"/>
      <c r="H5" s="48"/>
      <c r="I5" s="49"/>
    </row>
    <row r="6" spans="1:12" s="1" customFormat="1" ht="42.6" customHeight="1" thickBot="1">
      <c r="A6" s="12" t="s">
        <v>3</v>
      </c>
      <c r="B6" s="22" t="s">
        <v>4</v>
      </c>
      <c r="C6" s="11" t="s">
        <v>0</v>
      </c>
      <c r="D6" s="13" t="s">
        <v>1</v>
      </c>
      <c r="E6" s="13" t="s">
        <v>2</v>
      </c>
      <c r="F6" s="23" t="s">
        <v>14</v>
      </c>
      <c r="G6" s="23" t="s">
        <v>15</v>
      </c>
      <c r="H6" s="25" t="s">
        <v>16</v>
      </c>
      <c r="I6" s="24" t="s">
        <v>17</v>
      </c>
    </row>
    <row r="7" spans="1:12" s="3" customFormat="1" ht="30" customHeight="1" thickBot="1">
      <c r="A7" s="12" t="str">
        <f>'VTM Tools'!A7</f>
        <v>Chroma separate tree</v>
      </c>
      <c r="B7" s="22" t="str">
        <f>'VTM Tools'!B7</f>
        <v>CST</v>
      </c>
      <c r="C7" s="53">
        <f>'VTM Tools'!J7</f>
        <v>9.9656342284590868E-4</v>
      </c>
      <c r="D7" s="54">
        <f>'VTM Tools'!K7</f>
        <v>3.78E-2</v>
      </c>
      <c r="E7" s="54">
        <f>'VTM Tools'!L7</f>
        <v>4.53E-2</v>
      </c>
      <c r="F7" s="55">
        <f>'VTM Tools'!M7</f>
        <v>1.04</v>
      </c>
      <c r="G7" s="55">
        <f>'VTM Tools'!N7</f>
        <v>1</v>
      </c>
      <c r="H7" s="55">
        <f>'VTM Tools'!O7</f>
        <v>1.02</v>
      </c>
      <c r="I7" s="56">
        <f>'VTM Tools'!P7</f>
        <v>0.99677817841190608</v>
      </c>
      <c r="J7" s="78"/>
      <c r="L7" s="79"/>
    </row>
    <row r="8" spans="1:12" s="3" customFormat="1" ht="30" customHeight="1" thickBot="1">
      <c r="A8" s="12" t="str">
        <f>'VTM Tools'!A8</f>
        <v>Dependent quantization</v>
      </c>
      <c r="B8" s="22" t="str">
        <f>'VTM Tools'!B8</f>
        <v>DQ</v>
      </c>
      <c r="C8" s="57">
        <f>'VTM Tools'!J8</f>
        <v>1.7577480651062651E-2</v>
      </c>
      <c r="D8" s="58">
        <f>'VTM Tools'!K8</f>
        <v>-2.5000000000000001E-3</v>
      </c>
      <c r="E8" s="58">
        <f>'VTM Tools'!L8</f>
        <v>-5.1999999999999998E-3</v>
      </c>
      <c r="F8" s="59">
        <f>'VTM Tools'!M8</f>
        <v>1.04</v>
      </c>
      <c r="G8" s="59">
        <f>'VTM Tools'!N8</f>
        <v>0.98</v>
      </c>
      <c r="H8" s="59">
        <f>'VTM Tools'!O8</f>
        <v>0.99</v>
      </c>
      <c r="I8" s="60">
        <f>'VTM Tools'!P8</f>
        <v>1.02</v>
      </c>
      <c r="J8" s="78"/>
      <c r="L8" s="79"/>
    </row>
    <row r="9" spans="1:12" s="2" customFormat="1" ht="30" customHeight="1" thickBot="1">
      <c r="A9" s="12" t="str">
        <f>'VTM Tools'!A9</f>
        <v>Cross-component linear model</v>
      </c>
      <c r="B9" s="22" t="str">
        <f>'VTM Tools'!B9</f>
        <v>CCLM</v>
      </c>
      <c r="C9" s="57">
        <f>'VTM Tools'!J9</f>
        <v>1.0200000000000001E-2</v>
      </c>
      <c r="D9" s="58">
        <f>'VTM Tools'!K9</f>
        <v>0.11849999999999999</v>
      </c>
      <c r="E9" s="58">
        <f>'VTM Tools'!L9</f>
        <v>0.1371</v>
      </c>
      <c r="F9" s="59">
        <f>'VTM Tools'!M9</f>
        <v>0.99</v>
      </c>
      <c r="G9" s="59">
        <f>'VTM Tools'!N9</f>
        <v>1</v>
      </c>
      <c r="H9" s="59">
        <f>'VTM Tools'!O9</f>
        <v>0.99</v>
      </c>
      <c r="I9" s="60">
        <f>'VTM Tools'!P9</f>
        <v>1</v>
      </c>
      <c r="J9" s="78"/>
      <c r="L9" s="79"/>
    </row>
    <row r="10" spans="1:12" s="2" customFormat="1" ht="30" customHeight="1" thickBot="1">
      <c r="A10" s="12" t="str">
        <f>'VTM Tools'!A10</f>
        <v>multiple transform set</v>
      </c>
      <c r="B10" s="22" t="str">
        <f>'VTM Tools'!B10</f>
        <v>MTS</v>
      </c>
      <c r="C10" s="57">
        <f>'VTM Tools'!J10</f>
        <v>7.0232176665639004E-3</v>
      </c>
      <c r="D10" s="58">
        <f>'VTM Tools'!K10</f>
        <v>5.5999999999999999E-3</v>
      </c>
      <c r="E10" s="58">
        <f>'VTM Tools'!L10</f>
        <v>7.1999999999999998E-3</v>
      </c>
      <c r="F10" s="59">
        <f>'VTM Tools'!M10</f>
        <v>0.9</v>
      </c>
      <c r="G10" s="59">
        <f>'VTM Tools'!N10</f>
        <v>1</v>
      </c>
      <c r="H10" s="59">
        <f>'VTM Tools'!O10</f>
        <v>0.93</v>
      </c>
      <c r="I10" s="60">
        <f>'VTM Tools'!P10</f>
        <v>1</v>
      </c>
      <c r="J10" s="78"/>
      <c r="L10" s="79"/>
    </row>
    <row r="11" spans="1:12" s="4" customFormat="1" ht="30" customHeight="1" thickBot="1">
      <c r="A11" s="12" t="str">
        <f>'VTM Tools'!A11</f>
        <v>Adaptive loop filter</v>
      </c>
      <c r="B11" s="22" t="str">
        <f>'VTM Tools'!B11</f>
        <v>ALF</v>
      </c>
      <c r="C11" s="57">
        <f>'VTM Tools'!J11</f>
        <v>4.5600000000000002E-2</v>
      </c>
      <c r="D11" s="58">
        <f>'VTM Tools'!K11</f>
        <v>4.9299999999999997E-2</v>
      </c>
      <c r="E11" s="58">
        <f>'VTM Tools'!L11</f>
        <v>4.9399999999999999E-2</v>
      </c>
      <c r="F11" s="59">
        <f>'VTM Tools'!M11</f>
        <v>0.98</v>
      </c>
      <c r="G11" s="59">
        <f>'VTM Tools'!N11</f>
        <v>0.89</v>
      </c>
      <c r="H11" s="59">
        <f>'VTM Tools'!O11</f>
        <v>0.96</v>
      </c>
      <c r="I11" s="60">
        <f>'VTM Tools'!P11</f>
        <v>0.9</v>
      </c>
      <c r="J11" s="78"/>
      <c r="L11" s="79"/>
    </row>
    <row r="12" spans="1:12" s="4" customFormat="1" ht="30" customHeight="1" thickBot="1">
      <c r="A12" s="12" t="str">
        <f>'VTM Tools'!A12</f>
        <v>Affine motion model</v>
      </c>
      <c r="B12" s="22" t="str">
        <f>'VTM Tools'!B12</f>
        <v>AFF</v>
      </c>
      <c r="C12" s="57">
        <f>'VTM Tools'!J12</f>
        <v>3.0099999999999998E-2</v>
      </c>
      <c r="D12" s="58">
        <f>'VTM Tools'!K12</f>
        <v>2.0400000000000001E-2</v>
      </c>
      <c r="E12" s="58">
        <f>'VTM Tools'!L12</f>
        <v>0.02</v>
      </c>
      <c r="F12" s="59">
        <f>'VTM Tools'!M12</f>
        <v>0.81</v>
      </c>
      <c r="G12" s="59">
        <f>'VTM Tools'!N12</f>
        <v>0.96</v>
      </c>
      <c r="H12" s="59">
        <f>'VTM Tools'!O12</f>
        <v>0.82</v>
      </c>
      <c r="I12" s="60">
        <f>'VTM Tools'!P12</f>
        <v>0.97</v>
      </c>
      <c r="J12" s="78"/>
      <c r="L12" s="79"/>
    </row>
    <row r="13" spans="1:12" s="4" customFormat="1" ht="30" customHeight="1" thickBot="1">
      <c r="A13" s="12" t="str">
        <f>'VTM Tools'!A13</f>
        <v>subblock-based temporal merging candidates</v>
      </c>
      <c r="B13" s="22" t="str">
        <f>'VTM Tools'!B13</f>
        <v>SbTMC</v>
      </c>
      <c r="C13" s="57">
        <f>'VTM Tools'!J13</f>
        <v>4.5999999999999999E-3</v>
      </c>
      <c r="D13" s="58">
        <f>'VTM Tools'!K13</f>
        <v>3.2000000000000002E-3</v>
      </c>
      <c r="E13" s="58">
        <f>'VTM Tools'!L13</f>
        <v>3.5999999999999999E-3</v>
      </c>
      <c r="F13" s="59">
        <f>'VTM Tools'!M13</f>
        <v>1.0077072056701311</v>
      </c>
      <c r="G13" s="59">
        <f>'VTM Tools'!N13</f>
        <v>1.007161940475908</v>
      </c>
      <c r="H13" s="59">
        <f>'VTM Tools'!O13</f>
        <v>1.01</v>
      </c>
      <c r="I13" s="60">
        <f>'VTM Tools'!P13</f>
        <v>1</v>
      </c>
      <c r="J13" s="78"/>
      <c r="L13" s="79"/>
    </row>
    <row r="14" spans="1:12" s="2" customFormat="1" ht="30" customHeight="1" thickBot="1">
      <c r="A14" s="12" t="str">
        <f>'VTM Tools'!A14</f>
        <v>Adaptive motion vector resolution</v>
      </c>
      <c r="B14" s="22" t="str">
        <f>'VTM Tools'!B14</f>
        <v>AMVR</v>
      </c>
      <c r="C14" s="57">
        <f>'VTM Tools'!J14</f>
        <v>1.4200000000000001E-2</v>
      </c>
      <c r="D14" s="58">
        <f>'VTM Tools'!K14</f>
        <v>2.1700000000000001E-2</v>
      </c>
      <c r="E14" s="58">
        <f>'VTM Tools'!L14</f>
        <v>2.2700000000000001E-2</v>
      </c>
      <c r="F14" s="59">
        <f>'VTM Tools'!M14</f>
        <v>0.84</v>
      </c>
      <c r="G14" s="59">
        <f>'VTM Tools'!N14</f>
        <v>1.0084154733393993</v>
      </c>
      <c r="H14" s="59">
        <f>'VTM Tools'!O14</f>
        <v>0.85</v>
      </c>
      <c r="I14" s="60">
        <f>'VTM Tools'!P14</f>
        <v>1.02</v>
      </c>
      <c r="J14" s="78"/>
      <c r="L14" s="79"/>
    </row>
    <row r="15" spans="1:12" s="8" customFormat="1" ht="30" customHeight="1" thickBot="1">
      <c r="A15" s="12" t="str">
        <f>'VTM Tools'!A15</f>
        <v>Triangular partition</v>
      </c>
      <c r="B15" s="22" t="str">
        <f>'VTM Tools'!B15</f>
        <v>TPM</v>
      </c>
      <c r="C15" s="57">
        <f>'VTM Tools'!J15</f>
        <v>3.8E-3</v>
      </c>
      <c r="D15" s="58">
        <f>'VTM Tools'!K15</f>
        <v>6.4000000000000003E-3</v>
      </c>
      <c r="E15" s="58">
        <f>'VTM Tools'!L15</f>
        <v>6.7999999999999996E-3</v>
      </c>
      <c r="F15" s="59">
        <f>'VTM Tools'!M15</f>
        <v>0.95</v>
      </c>
      <c r="G15" s="59">
        <f>'VTM Tools'!N15</f>
        <v>1</v>
      </c>
      <c r="H15" s="59">
        <f>'VTM Tools'!O15</f>
        <v>0.98</v>
      </c>
      <c r="I15" s="60">
        <f>'VTM Tools'!P15</f>
        <v>1.01</v>
      </c>
      <c r="J15" s="78"/>
      <c r="L15" s="79"/>
    </row>
    <row r="16" spans="1:12" s="8" customFormat="1" ht="30" customHeight="1" thickBot="1">
      <c r="A16" s="12" t="str">
        <f>'VTM Tools'!A16</f>
        <v>Bi-directional optical flow</v>
      </c>
      <c r="B16" s="22" t="str">
        <f>'VTM Tools'!B16</f>
        <v>BDOF</v>
      </c>
      <c r="C16" s="57">
        <f>'VTM Tools'!J16</f>
        <v>7.6E-3</v>
      </c>
      <c r="D16" s="58">
        <f>'VTM Tools'!K16</f>
        <v>3.0999999999999999E-3</v>
      </c>
      <c r="E16" s="58">
        <f>'VTM Tools'!L16</f>
        <v>2.7000000000000001E-3</v>
      </c>
      <c r="F16" s="59">
        <f>'VTM Tools'!M16</f>
        <v>0.98</v>
      </c>
      <c r="G16" s="59">
        <f>'VTM Tools'!N16</f>
        <v>0.96601549302189227</v>
      </c>
      <c r="H16" s="59">
        <f>'VTM Tools'!O16</f>
        <v>1.01</v>
      </c>
      <c r="I16" s="60">
        <f>'VTM Tools'!P16</f>
        <v>0.94</v>
      </c>
      <c r="J16" s="78"/>
      <c r="L16" s="79"/>
    </row>
    <row r="17" spans="1:12" s="8" customFormat="1" ht="30" customHeight="1" thickBot="1">
      <c r="A17" s="12" t="str">
        <f>'VTM Tools'!A17</f>
        <v>Combined intra/inter prediction</v>
      </c>
      <c r="B17" s="22" t="str">
        <f>'VTM Tools'!B17</f>
        <v>CIIP</v>
      </c>
      <c r="C17" s="57">
        <f>'VTM Tools'!J17</f>
        <v>2.8E-3</v>
      </c>
      <c r="D17" s="58">
        <f>'VTM Tools'!K17</f>
        <v>1E-4</v>
      </c>
      <c r="E17" s="58">
        <f>'VTM Tools'!L17</f>
        <v>1E-4</v>
      </c>
      <c r="F17" s="59">
        <f>'VTM Tools'!M17</f>
        <v>0.98975711354133056</v>
      </c>
      <c r="G17" s="59">
        <f>'VTM Tools'!N17</f>
        <v>1</v>
      </c>
      <c r="H17" s="59">
        <f>'VTM Tools'!O17</f>
        <v>0.98</v>
      </c>
      <c r="I17" s="60">
        <f>'VTM Tools'!P17</f>
        <v>1.01</v>
      </c>
      <c r="J17" s="78"/>
      <c r="L17" s="79"/>
    </row>
    <row r="18" spans="1:12" s="8" customFormat="1" ht="30" customHeight="1" thickBot="1">
      <c r="A18" s="12" t="str">
        <f>'VTM Tools'!A18</f>
        <v>Merge with MVD</v>
      </c>
      <c r="B18" s="22" t="str">
        <f>'VTM Tools'!B18</f>
        <v>MMVD</v>
      </c>
      <c r="C18" s="57">
        <f>'VTM Tools'!J18</f>
        <v>5.1000000000000004E-3</v>
      </c>
      <c r="D18" s="58">
        <f>'VTM Tools'!K18</f>
        <v>4.7000000000000002E-3</v>
      </c>
      <c r="E18" s="58">
        <f>'VTM Tools'!L18</f>
        <v>5.1000000000000004E-3</v>
      </c>
      <c r="F18" s="59">
        <f>'VTM Tools'!M18</f>
        <v>0.93</v>
      </c>
      <c r="G18" s="59">
        <f>'VTM Tools'!N18</f>
        <v>1.01</v>
      </c>
      <c r="H18" s="59">
        <f>'VTM Tools'!O18</f>
        <v>0.93</v>
      </c>
      <c r="I18" s="60">
        <f>'VTM Tools'!P18</f>
        <v>1.01</v>
      </c>
      <c r="J18" s="78"/>
      <c r="L18" s="79"/>
    </row>
    <row r="19" spans="1:12" s="8" customFormat="1" ht="30" customHeight="1" thickBot="1">
      <c r="A19" s="12" t="str">
        <f>'VTM Tools'!A19</f>
        <v xml:space="preserve">Bi-prediction with CU weights </v>
      </c>
      <c r="B19" s="22" t="str">
        <f>'VTM Tools'!B19</f>
        <v>BCW</v>
      </c>
      <c r="C19" s="57">
        <f>'VTM Tools'!J19</f>
        <v>4.0000000000000001E-3</v>
      </c>
      <c r="D19" s="58">
        <f>'VTM Tools'!K19</f>
        <v>4.1999999999999997E-3</v>
      </c>
      <c r="E19" s="58">
        <f>'VTM Tools'!L19</f>
        <v>4.4999999999999997E-3</v>
      </c>
      <c r="F19" s="59">
        <f>'VTM Tools'!M19</f>
        <v>0.94</v>
      </c>
      <c r="G19" s="59">
        <f>'VTM Tools'!N19</f>
        <v>1</v>
      </c>
      <c r="H19" s="59">
        <f>'VTM Tools'!O19</f>
        <v>0.98</v>
      </c>
      <c r="I19" s="60">
        <f>'VTM Tools'!P19</f>
        <v>0.99</v>
      </c>
      <c r="J19" s="78"/>
      <c r="L19" s="79"/>
    </row>
    <row r="20" spans="1:12" s="8" customFormat="1" ht="30" customHeight="1" thickBot="1">
      <c r="A20" s="12" t="str">
        <f>'VTM Tools'!A20</f>
        <v>Multi-reference line prediction</v>
      </c>
      <c r="B20" s="22" t="str">
        <f>'VTM Tools'!B20</f>
        <v>MRLP</v>
      </c>
      <c r="C20" s="57">
        <f>'VTM Tools'!J20</f>
        <v>1.6000000000000001E-3</v>
      </c>
      <c r="D20" s="58">
        <f>'VTM Tools'!K20</f>
        <v>6.9999999999999999E-4</v>
      </c>
      <c r="E20" s="58">
        <f>'VTM Tools'!L20</f>
        <v>1E-3</v>
      </c>
      <c r="F20" s="59">
        <f>'VTM Tools'!M20</f>
        <v>0.99900437980176926</v>
      </c>
      <c r="G20" s="59">
        <f>'VTM Tools'!N20</f>
        <v>1.0003251431182782</v>
      </c>
      <c r="H20" s="59">
        <f>'VTM Tools'!O20</f>
        <v>1</v>
      </c>
      <c r="I20" s="60">
        <f>'VTM Tools'!P20</f>
        <v>1</v>
      </c>
      <c r="J20" s="78"/>
      <c r="L20" s="80"/>
    </row>
    <row r="21" spans="1:12" s="8" customFormat="1" ht="30" customHeight="1" thickBot="1">
      <c r="A21" s="14" t="str">
        <f>'VTM Tools'!A21</f>
        <v>Intra block copy, tool on test</v>
      </c>
      <c r="B21" s="21" t="str">
        <f>'VTM Tools'!B21</f>
        <v>IBC</v>
      </c>
      <c r="C21" s="65">
        <f>'VTM Tools'!J21</f>
        <v>-4.0000000000000002E-4</v>
      </c>
      <c r="D21" s="66">
        <f>'VTM Tools'!K21</f>
        <v>5.0000000000000001E-4</v>
      </c>
      <c r="E21" s="66">
        <f>'VTM Tools'!L21</f>
        <v>5.0000000000000001E-4</v>
      </c>
      <c r="F21" s="67">
        <f>'VTM Tools'!M21</f>
        <v>0.91</v>
      </c>
      <c r="G21" s="67">
        <f>'VTM Tools'!N21</f>
        <v>1</v>
      </c>
      <c r="H21" s="67">
        <f>'VTM Tools'!O21</f>
        <v>0.91</v>
      </c>
      <c r="I21" s="73">
        <f>'VTM Tools'!P21</f>
        <v>1</v>
      </c>
      <c r="J21" s="78"/>
      <c r="L21" s="79"/>
    </row>
    <row r="22" spans="1:12" s="8" customFormat="1" ht="30" customHeight="1" thickBot="1">
      <c r="A22" s="14" t="str">
        <f>'VTM Tools'!A22</f>
        <v>Intra sub-partitioning</v>
      </c>
      <c r="B22" s="21" t="str">
        <f>'VTM Tools'!B22</f>
        <v>ISP</v>
      </c>
      <c r="C22" s="65">
        <f>'VTM Tools'!J22</f>
        <v>3.2000000000000002E-3</v>
      </c>
      <c r="D22" s="66">
        <f>'VTM Tools'!K22</f>
        <v>2.3999999999999998E-3</v>
      </c>
      <c r="E22" s="66">
        <f>'VTM Tools'!L22</f>
        <v>3.0999999999999999E-3</v>
      </c>
      <c r="F22" s="67">
        <f>'VTM Tools'!M22</f>
        <v>0.95</v>
      </c>
      <c r="G22" s="67">
        <f>'VTM Tools'!N22</f>
        <v>1</v>
      </c>
      <c r="H22" s="67">
        <f>'VTM Tools'!O22</f>
        <v>0.96</v>
      </c>
      <c r="I22" s="73">
        <f>'VTM Tools'!P22</f>
        <v>1</v>
      </c>
      <c r="J22" s="78"/>
      <c r="L22" s="80"/>
    </row>
    <row r="23" spans="1:12" s="8" customFormat="1" ht="30" customHeight="1" thickBot="1">
      <c r="A23" s="14" t="str">
        <f>'VTM Tools'!A23</f>
        <v>Decoder motion vector refinement</v>
      </c>
      <c r="B23" s="21" t="str">
        <f>'VTM Tools'!B23</f>
        <v>DMVR</v>
      </c>
      <c r="C23" s="65">
        <f>'VTM Tools'!J23</f>
        <v>8.3000000000000001E-3</v>
      </c>
      <c r="D23" s="66">
        <f>'VTM Tools'!K23</f>
        <v>1.0800000000000001E-2</v>
      </c>
      <c r="E23" s="66">
        <f>'VTM Tools'!L23</f>
        <v>1.0999999999999999E-2</v>
      </c>
      <c r="F23" s="67">
        <f>'VTM Tools'!M23</f>
        <v>1.0029436451714466</v>
      </c>
      <c r="G23" s="67">
        <f>'VTM Tools'!N23</f>
        <v>0.97171871391561404</v>
      </c>
      <c r="H23" s="67">
        <f>'VTM Tools'!O23</f>
        <v>1</v>
      </c>
      <c r="I23" s="73">
        <f>'VTM Tools'!P23</f>
        <v>0.97</v>
      </c>
      <c r="J23" s="78"/>
      <c r="L23" s="79"/>
    </row>
    <row r="24" spans="1:12" s="8" customFormat="1" ht="30" customHeight="1" thickBot="1">
      <c r="A24" s="14" t="str">
        <f>'VTM Tools'!A24</f>
        <v>Sub-block Transform</v>
      </c>
      <c r="B24" s="21" t="str">
        <f>'VTM Tools'!B24</f>
        <v>SBT</v>
      </c>
      <c r="C24" s="65">
        <f>'VTM Tools'!J24</f>
        <v>4.0000000000000001E-3</v>
      </c>
      <c r="D24" s="66">
        <f>'VTM Tools'!K24</f>
        <v>-2.9999999999999997E-4</v>
      </c>
      <c r="E24" s="66">
        <f>'VTM Tools'!L24</f>
        <v>-1E-4</v>
      </c>
      <c r="F24" s="67">
        <f>'VTM Tools'!M24</f>
        <v>0.95</v>
      </c>
      <c r="G24" s="67">
        <f>'VTM Tools'!N24</f>
        <v>1</v>
      </c>
      <c r="H24" s="67">
        <f>'VTM Tools'!O24</f>
        <v>0.95</v>
      </c>
      <c r="I24" s="73">
        <f>'VTM Tools'!P24</f>
        <v>1</v>
      </c>
      <c r="J24" s="78"/>
      <c r="L24" s="79"/>
    </row>
    <row r="25" spans="1:12" s="8" customFormat="1" ht="30" customHeight="1" thickBot="1">
      <c r="A25" s="14" t="str">
        <f>'VTM Tools'!A25</f>
        <v xml:space="preserve">Luma Mapping with Chroma Scaling </v>
      </c>
      <c r="B25" s="21" t="str">
        <f>'VTM Tools'!B25</f>
        <v>LMCS</v>
      </c>
      <c r="C25" s="65">
        <f>'VTM Tools'!J25</f>
        <v>1.4206564645674566E-2</v>
      </c>
      <c r="D25" s="66">
        <f>'VTM Tools'!K25</f>
        <v>1.3870166580545391E-2</v>
      </c>
      <c r="E25" s="66">
        <f>'VTM Tools'!L25</f>
        <v>9.6056076226987159E-3</v>
      </c>
      <c r="F25" s="67">
        <f>'VTM Tools'!M25</f>
        <v>0.9458853486205836</v>
      </c>
      <c r="G25" s="67">
        <f>'VTM Tools'!N25</f>
        <v>0.9755180340767825</v>
      </c>
      <c r="H25" s="67">
        <f>'VTM Tools'!O25</f>
        <v>0.94</v>
      </c>
      <c r="I25" s="73">
        <f>'VTM Tools'!P25</f>
        <v>0.98</v>
      </c>
      <c r="J25" s="78"/>
      <c r="L25" s="79"/>
    </row>
    <row r="26" spans="1:12" s="8" customFormat="1" ht="30" customHeight="1" thickBot="1">
      <c r="A26" s="14" t="str">
        <f>'VTM Tools'!A26</f>
        <v>Symmetric motion vector difference</v>
      </c>
      <c r="B26" s="21" t="str">
        <f>'VTM Tools'!B26</f>
        <v>SMVD</v>
      </c>
      <c r="C26" s="65">
        <f>'VTM Tools'!J26</f>
        <v>2.5489611196009825E-3</v>
      </c>
      <c r="D26" s="66">
        <f>'VTM Tools'!K26</f>
        <v>2.5345821126460926E-3</v>
      </c>
      <c r="E26" s="66">
        <f>'VTM Tools'!L26</f>
        <v>2.6468116283463092E-3</v>
      </c>
      <c r="F26" s="67">
        <f>'VTM Tools'!M26</f>
        <v>0.92610322010825219</v>
      </c>
      <c r="G26" s="67">
        <f>'VTM Tools'!N26</f>
        <v>0.96653300167402301</v>
      </c>
      <c r="H26" s="67">
        <f>'VTM Tools'!O26</f>
        <v>0.97</v>
      </c>
      <c r="I26" s="73">
        <f>'VTM Tools'!P26</f>
        <v>1.01</v>
      </c>
      <c r="J26" s="78"/>
      <c r="L26" s="80"/>
    </row>
    <row r="27" spans="1:12" s="8" customFormat="1" ht="30" customHeight="1" thickBot="1">
      <c r="A27" s="14" t="str">
        <f>'VTM Tools'!A27</f>
        <v>Quantized residual DPCM</v>
      </c>
      <c r="B27" s="21" t="str">
        <f>'VTM Tools'!B27</f>
        <v>BDPCM</v>
      </c>
      <c r="C27" s="65">
        <f>'VTM Tools'!J27</f>
        <v>-6.8733643415537965E-5</v>
      </c>
      <c r="D27" s="66">
        <f>'VTM Tools'!K27</f>
        <v>-4.3367846057711378E-4</v>
      </c>
      <c r="E27" s="66">
        <f>'VTM Tools'!L27</f>
        <v>-4.5500312309649051E-4</v>
      </c>
      <c r="F27" s="67">
        <f>'VTM Tools'!M27</f>
        <v>0.98778342411974496</v>
      </c>
      <c r="G27" s="67">
        <f>'VTM Tools'!N27</f>
        <v>0.99923923032627415</v>
      </c>
      <c r="H27" s="67">
        <f>'VTM Tools'!O27</f>
        <v>1.03</v>
      </c>
      <c r="I27" s="73">
        <f>'VTM Tools'!P27</f>
        <v>1.03</v>
      </c>
      <c r="J27" s="78"/>
      <c r="L27" s="79"/>
    </row>
    <row r="28" spans="1:12" s="8" customFormat="1" ht="30" customHeight="1" thickBot="1">
      <c r="A28" s="14" t="str">
        <f>'VTM Tools'!A28</f>
        <v>Matrix based intra prediction</v>
      </c>
      <c r="B28" s="21" t="str">
        <f>'VTM Tools'!B28</f>
        <v>MIP</v>
      </c>
      <c r="C28" s="65">
        <f>'VTM Tools'!J28</f>
        <v>3.3431784703334077E-3</v>
      </c>
      <c r="D28" s="66">
        <f>'VTM Tools'!K28</f>
        <v>3.96103575246054E-3</v>
      </c>
      <c r="E28" s="66">
        <f>'VTM Tools'!L28</f>
        <v>5.1834276784561506E-3</v>
      </c>
      <c r="F28" s="67">
        <f>'VTM Tools'!M28</f>
        <v>0.95278028299940276</v>
      </c>
      <c r="G28" s="67">
        <f>'VTM Tools'!N28</f>
        <v>0.995063603454997</v>
      </c>
      <c r="H28" s="67">
        <f>'VTM Tools'!O28</f>
        <v>0.92</v>
      </c>
      <c r="I28" s="73">
        <f>'VTM Tools'!P28</f>
        <v>0.97</v>
      </c>
      <c r="J28" s="78"/>
      <c r="L28" s="80"/>
    </row>
    <row r="29" spans="1:12" s="8" customFormat="1" ht="30" customHeight="1" thickBot="1">
      <c r="A29" s="14" t="str">
        <f>'VTM Tools'!A29</f>
        <v>Low frequency non-separable transform</v>
      </c>
      <c r="B29" s="21" t="str">
        <f>'VTM Tools'!B29</f>
        <v>LFNST</v>
      </c>
      <c r="C29" s="65">
        <f>'VTM Tools'!J29</f>
        <v>8.8208493352911112E-3</v>
      </c>
      <c r="D29" s="66">
        <f>'VTM Tools'!K29</f>
        <v>2.3398107166838766E-4</v>
      </c>
      <c r="E29" s="66">
        <f>'VTM Tools'!L29</f>
        <v>4.8533850259839806E-3</v>
      </c>
      <c r="F29" s="67">
        <f>'VTM Tools'!M29</f>
        <v>0.94205016392300378</v>
      </c>
      <c r="G29" s="67">
        <f>'VTM Tools'!N29</f>
        <v>0.99647472762520595</v>
      </c>
      <c r="H29" s="67">
        <f>'VTM Tools'!O29</f>
        <v>0.90870239013750731</v>
      </c>
      <c r="I29" s="73">
        <f>'VTM Tools'!P29</f>
        <v>0.98098470189534881</v>
      </c>
      <c r="J29" s="78"/>
      <c r="L29" s="79"/>
    </row>
    <row r="30" spans="1:12" ht="30" customHeight="1" thickBot="1">
      <c r="A30" s="14" t="str">
        <f>'VTM Tools'!A30</f>
        <v>Joint coding of chrominance residuals</v>
      </c>
      <c r="B30" s="21" t="str">
        <f>'VTM Tools'!B30</f>
        <v>JCCR</v>
      </c>
      <c r="C30" s="65">
        <f>'VTM Tools'!J30</f>
        <v>5.6818758550200689E-3</v>
      </c>
      <c r="D30" s="66">
        <f>'VTM Tools'!K30</f>
        <v>4.4782955498618251E-4</v>
      </c>
      <c r="E30" s="66">
        <f>'VTM Tools'!L30</f>
        <v>-5.175039203304377E-3</v>
      </c>
      <c r="F30" s="67">
        <f>'VTM Tools'!M30</f>
        <v>0.98377225889527586</v>
      </c>
      <c r="G30" s="67">
        <f>'VTM Tools'!N30</f>
        <v>0.99733451354482205</v>
      </c>
      <c r="H30" s="67">
        <f>'VTM Tools'!O30</f>
        <v>0.94</v>
      </c>
      <c r="I30" s="73">
        <f>'VTM Tools'!P30</f>
        <v>0.97</v>
      </c>
      <c r="J30" s="78"/>
      <c r="L30" s="79"/>
    </row>
    <row r="31" spans="1:12" ht="30" customHeight="1" thickBot="1">
      <c r="A31" s="14" t="str">
        <f>'VTM Tools'!A31</f>
        <v>Sampled adaptive offset</v>
      </c>
      <c r="B31" s="21" t="str">
        <f>'VTM Tools'!B31</f>
        <v>SAO</v>
      </c>
      <c r="C31" s="65">
        <f>'VTM Tools'!J31</f>
        <v>8.3421125337477251E-4</v>
      </c>
      <c r="D31" s="66">
        <f>'VTM Tools'!K31</f>
        <v>1.9943490046849663E-3</v>
      </c>
      <c r="E31" s="66">
        <f>'VTM Tools'!L31</f>
        <v>3.2568820425938967E-3</v>
      </c>
      <c r="F31" s="67">
        <f>'VTM Tools'!M31</f>
        <v>1.0006972587199141</v>
      </c>
      <c r="G31" s="67">
        <f>'VTM Tools'!N31</f>
        <v>0.98195278600717251</v>
      </c>
      <c r="H31" s="67">
        <f>'VTM Tools'!O31</f>
        <v>1</v>
      </c>
      <c r="I31" s="73">
        <f>'VTM Tools'!P31</f>
        <v>0.98</v>
      </c>
    </row>
    <row r="32" spans="1:12" ht="30" customHeight="1" thickBot="1">
      <c r="A32" s="14" t="str">
        <f>'VTM Tools'!A32</f>
        <v>Prediction refinement using optical flow</v>
      </c>
      <c r="B32" s="21" t="str">
        <f>'VTM Tools'!B32</f>
        <v>PROF</v>
      </c>
      <c r="C32" s="65">
        <f>'VTM Tools'!J32</f>
        <v>4.6354614759389033E-3</v>
      </c>
      <c r="D32" s="66">
        <f>'VTM Tools'!K32</f>
        <v>1.5725707628955496E-3</v>
      </c>
      <c r="E32" s="66">
        <f>'VTM Tools'!L32</f>
        <v>1.2820236200011307E-3</v>
      </c>
      <c r="F32" s="67">
        <f>'VTM Tools'!M32</f>
        <v>0.98440492359669762</v>
      </c>
      <c r="G32" s="67">
        <f>'VTM Tools'!N32</f>
        <v>0.98680520564528162</v>
      </c>
      <c r="H32" s="67">
        <f>'VTM Tools'!O32</f>
        <v>0.98</v>
      </c>
      <c r="I32" s="73">
        <f>'VTM Tools'!P32</f>
        <v>0.98</v>
      </c>
    </row>
    <row r="33" spans="1:9" ht="30" customHeight="1">
      <c r="A33" s="17"/>
      <c r="B33" s="17"/>
      <c r="C33" s="18"/>
      <c r="D33" s="18"/>
      <c r="E33" s="18"/>
      <c r="F33" s="18"/>
      <c r="G33" s="18"/>
      <c r="H33" s="19"/>
      <c r="I33" s="19"/>
    </row>
    <row r="34" spans="1:9" ht="30" customHeight="1">
      <c r="A34" s="17"/>
      <c r="B34" s="17"/>
      <c r="C34" s="18"/>
      <c r="D34" s="18"/>
      <c r="E34" s="18"/>
      <c r="F34" s="18"/>
      <c r="G34" s="18"/>
      <c r="H34" s="19"/>
      <c r="I34" s="19"/>
    </row>
    <row r="35" spans="1:9" ht="30" customHeight="1">
      <c r="A35" s="17"/>
      <c r="B35" s="17"/>
      <c r="C35" s="18"/>
      <c r="D35" s="18"/>
      <c r="E35" s="18"/>
      <c r="F35" s="18"/>
      <c r="G35" s="18"/>
      <c r="H35" s="19"/>
      <c r="I35" s="19"/>
    </row>
    <row r="36" spans="1:9" ht="30" customHeight="1">
      <c r="A36" s="17"/>
      <c r="B36" s="17"/>
      <c r="C36" s="18"/>
      <c r="D36" s="18"/>
      <c r="E36" s="18"/>
      <c r="F36" s="18"/>
      <c r="G36" s="18"/>
      <c r="H36" s="19"/>
      <c r="I36" s="19"/>
    </row>
    <row r="37" spans="1:9" ht="30" customHeight="1">
      <c r="A37" s="20"/>
      <c r="B37" s="15"/>
      <c r="C37" s="16"/>
      <c r="D37" s="16"/>
      <c r="E37" s="16"/>
      <c r="F37" s="16"/>
      <c r="G37" s="16"/>
      <c r="H37" s="15"/>
      <c r="I37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72"/>
  <sheetViews>
    <sheetView tabSelected="1" topLeftCell="A50" zoomScale="55" zoomScaleNormal="55" workbookViewId="0">
      <selection activeCell="V44" sqref="V44:W44"/>
    </sheetView>
  </sheetViews>
  <sheetFormatPr defaultColWidth="8.7109375" defaultRowHeight="30" customHeight="1"/>
  <cols>
    <col min="1" max="1" width="88.140625" style="7" customWidth="1"/>
    <col min="2" max="2" width="20.28515625" style="6" customWidth="1"/>
    <col min="3" max="7" width="15.7109375" style="5" customWidth="1"/>
    <col min="8" max="9" width="15.7109375" style="6" customWidth="1"/>
    <col min="10" max="14" width="15.7109375" style="5" customWidth="1"/>
    <col min="15" max="16" width="15.7109375" style="6" customWidth="1"/>
    <col min="17" max="23" width="15.7109375" customWidth="1"/>
    <col min="24" max="29" width="20.7109375" customWidth="1"/>
  </cols>
  <sheetData>
    <row r="1" spans="1:29" ht="30" customHeight="1">
      <c r="A1" s="34" t="s">
        <v>81</v>
      </c>
    </row>
    <row r="2" spans="1:29" ht="30" customHeight="1">
      <c r="A2" s="35" t="s">
        <v>5</v>
      </c>
      <c r="B2" s="36" t="s">
        <v>83</v>
      </c>
    </row>
    <row r="3" spans="1:29" ht="30" customHeight="1">
      <c r="A3" s="34" t="s">
        <v>6</v>
      </c>
      <c r="B3" s="10" t="s">
        <v>82</v>
      </c>
    </row>
    <row r="4" spans="1:29" ht="30" customHeight="1" thickBot="1">
      <c r="A4" s="34"/>
      <c r="B4" s="10"/>
    </row>
    <row r="5" spans="1:29" ht="30" customHeight="1" thickBot="1">
      <c r="A5" s="9"/>
      <c r="B5" s="10"/>
      <c r="C5" s="44"/>
      <c r="D5" s="45"/>
      <c r="E5" s="45"/>
      <c r="F5" s="45" t="s">
        <v>11</v>
      </c>
      <c r="G5" s="45"/>
      <c r="H5" s="45"/>
      <c r="I5" s="46"/>
      <c r="J5" s="47"/>
      <c r="K5" s="48"/>
      <c r="L5" s="48"/>
      <c r="M5" s="48" t="s">
        <v>12</v>
      </c>
      <c r="N5" s="48"/>
      <c r="O5" s="48"/>
      <c r="P5" s="49"/>
      <c r="Q5" s="47" t="s">
        <v>13</v>
      </c>
      <c r="R5" s="48"/>
      <c r="S5" s="48"/>
      <c r="T5" s="48" t="s">
        <v>29</v>
      </c>
      <c r="U5" s="48"/>
      <c r="V5" s="48"/>
      <c r="W5" s="49"/>
      <c r="X5" s="47" t="s">
        <v>11</v>
      </c>
      <c r="Y5" s="49"/>
      <c r="Z5" s="47" t="s">
        <v>12</v>
      </c>
      <c r="AA5" s="49"/>
      <c r="AB5" s="48" t="s">
        <v>29</v>
      </c>
      <c r="AC5" s="49"/>
    </row>
    <row r="6" spans="1:29" s="1" customFormat="1" ht="42.6" customHeight="1" thickBot="1">
      <c r="A6" s="12" t="s">
        <v>3</v>
      </c>
      <c r="B6" s="22" t="s">
        <v>4</v>
      </c>
      <c r="C6" s="11" t="s">
        <v>0</v>
      </c>
      <c r="D6" s="13" t="s">
        <v>1</v>
      </c>
      <c r="E6" s="13" t="s">
        <v>2</v>
      </c>
      <c r="F6" s="23" t="s">
        <v>14</v>
      </c>
      <c r="G6" s="23" t="s">
        <v>15</v>
      </c>
      <c r="H6" s="25" t="s">
        <v>16</v>
      </c>
      <c r="I6" s="24" t="s">
        <v>17</v>
      </c>
      <c r="J6" s="11" t="s">
        <v>0</v>
      </c>
      <c r="K6" s="13" t="s">
        <v>1</v>
      </c>
      <c r="L6" s="13" t="s">
        <v>2</v>
      </c>
      <c r="M6" s="23" t="s">
        <v>14</v>
      </c>
      <c r="N6" s="23" t="s">
        <v>15</v>
      </c>
      <c r="O6" s="25" t="s">
        <v>16</v>
      </c>
      <c r="P6" s="24" t="s">
        <v>17</v>
      </c>
      <c r="Q6" s="11" t="s">
        <v>0</v>
      </c>
      <c r="R6" s="13" t="s">
        <v>1</v>
      </c>
      <c r="S6" s="13" t="s">
        <v>2</v>
      </c>
      <c r="T6" s="23" t="s">
        <v>14</v>
      </c>
      <c r="U6" s="23" t="s">
        <v>15</v>
      </c>
      <c r="V6" s="25" t="s">
        <v>16</v>
      </c>
      <c r="W6" s="26" t="s">
        <v>17</v>
      </c>
      <c r="X6" s="11" t="s">
        <v>18</v>
      </c>
      <c r="Y6" s="24" t="s">
        <v>19</v>
      </c>
      <c r="Z6" s="11" t="s">
        <v>18</v>
      </c>
      <c r="AA6" s="24" t="s">
        <v>19</v>
      </c>
      <c r="AB6" s="25" t="s">
        <v>18</v>
      </c>
      <c r="AC6" s="40" t="s">
        <v>19</v>
      </c>
    </row>
    <row r="7" spans="1:29" s="3" customFormat="1" ht="25.15" customHeight="1" thickBot="1">
      <c r="A7" s="12" t="s">
        <v>22</v>
      </c>
      <c r="B7" s="22" t="s">
        <v>32</v>
      </c>
      <c r="C7" s="53">
        <v>3.5000000000000001E-3</v>
      </c>
      <c r="D7" s="54">
        <v>9.3399999999999997E-2</v>
      </c>
      <c r="E7" s="54">
        <v>9.2600000000000002E-2</v>
      </c>
      <c r="F7" s="55">
        <v>1.52</v>
      </c>
      <c r="G7" s="55">
        <v>1.03</v>
      </c>
      <c r="H7" s="55">
        <v>1.54</v>
      </c>
      <c r="I7" s="56">
        <v>1.03</v>
      </c>
      <c r="J7" s="53">
        <v>9.9656342284590868E-4</v>
      </c>
      <c r="K7" s="54">
        <v>3.78E-2</v>
      </c>
      <c r="L7" s="54">
        <v>4.53E-2</v>
      </c>
      <c r="M7" s="55">
        <v>1.04</v>
      </c>
      <c r="N7" s="55">
        <v>1</v>
      </c>
      <c r="O7" s="55">
        <v>1.02</v>
      </c>
      <c r="P7" s="56">
        <v>0.99677817841190608</v>
      </c>
      <c r="Q7" s="53">
        <v>0</v>
      </c>
      <c r="R7" s="54">
        <v>1.34E-2</v>
      </c>
      <c r="S7" s="54">
        <v>2.2100000000000002E-2</v>
      </c>
      <c r="T7" s="55">
        <v>1.1000000000000001</v>
      </c>
      <c r="U7" s="55">
        <v>0.97</v>
      </c>
      <c r="V7" s="55">
        <v>1</v>
      </c>
      <c r="W7" s="56">
        <v>0.98</v>
      </c>
      <c r="X7" s="38">
        <f t="shared" ref="X7:Y11" si="0">F7/H7-1</f>
        <v>-1.2987012987012991E-2</v>
      </c>
      <c r="Y7" s="33">
        <f t="shared" si="0"/>
        <v>0</v>
      </c>
      <c r="Z7" s="38">
        <f>M7/O7-1</f>
        <v>1.9607843137254832E-2</v>
      </c>
      <c r="AA7" s="33">
        <f>N7/P7-1</f>
        <v>3.2322352734757143E-3</v>
      </c>
      <c r="AB7" s="50">
        <f t="shared" ref="AB7:AB9" si="1">T7/V7-1</f>
        <v>0.10000000000000009</v>
      </c>
      <c r="AC7" s="39">
        <f t="shared" ref="AC7:AC9" si="2">U7/W7-1</f>
        <v>-1.0204081632653073E-2</v>
      </c>
    </row>
    <row r="8" spans="1:29" s="2" customFormat="1" ht="25.15" customHeight="1" thickBot="1">
      <c r="A8" s="12" t="s">
        <v>23</v>
      </c>
      <c r="B8" s="22" t="s">
        <v>24</v>
      </c>
      <c r="C8" s="57">
        <v>1.9900000000000001E-2</v>
      </c>
      <c r="D8" s="58">
        <v>-6.6E-3</v>
      </c>
      <c r="E8" s="58">
        <v>-7.3000000000000001E-3</v>
      </c>
      <c r="F8" s="59">
        <v>0.99</v>
      </c>
      <c r="G8" s="59">
        <v>1.01</v>
      </c>
      <c r="H8" s="59">
        <v>0.96</v>
      </c>
      <c r="I8" s="60">
        <v>1.04</v>
      </c>
      <c r="J8" s="57">
        <v>1.7577480651062651E-2</v>
      </c>
      <c r="K8" s="58">
        <v>-2.5000000000000001E-3</v>
      </c>
      <c r="L8" s="58">
        <v>-5.1999999999999998E-3</v>
      </c>
      <c r="M8" s="59">
        <v>1.04</v>
      </c>
      <c r="N8" s="59">
        <v>0.98</v>
      </c>
      <c r="O8" s="59">
        <v>0.99</v>
      </c>
      <c r="P8" s="60">
        <v>1.02</v>
      </c>
      <c r="Q8" s="57">
        <v>1.5599999999999999E-2</v>
      </c>
      <c r="R8" s="58">
        <v>2.8999999999999998E-3</v>
      </c>
      <c r="S8" s="58">
        <v>-5.0000000000000001E-4</v>
      </c>
      <c r="T8" s="59">
        <v>1.0900000000000001</v>
      </c>
      <c r="U8" s="59">
        <v>0.99</v>
      </c>
      <c r="V8" s="59">
        <v>1</v>
      </c>
      <c r="W8" s="60">
        <v>1.02</v>
      </c>
      <c r="X8" s="29">
        <f t="shared" si="0"/>
        <v>3.125E-2</v>
      </c>
      <c r="Y8" s="30">
        <f t="shared" si="0"/>
        <v>-2.8846153846153855E-2</v>
      </c>
      <c r="Z8" s="29">
        <f>M8/O8-1</f>
        <v>5.0505050505050608E-2</v>
      </c>
      <c r="AA8" s="30">
        <f>N8/P8-1</f>
        <v>-3.9215686274509887E-2</v>
      </c>
      <c r="AB8" s="51">
        <f t="shared" si="1"/>
        <v>9.000000000000008E-2</v>
      </c>
      <c r="AC8" s="42">
        <f t="shared" si="2"/>
        <v>-2.9411764705882359E-2</v>
      </c>
    </row>
    <row r="9" spans="1:29" s="2" customFormat="1" ht="30" customHeight="1" thickBot="1">
      <c r="A9" s="12" t="s">
        <v>25</v>
      </c>
      <c r="B9" s="22" t="s">
        <v>26</v>
      </c>
      <c r="C9" s="57">
        <v>1.61E-2</v>
      </c>
      <c r="D9" s="58">
        <v>0.14729999999999999</v>
      </c>
      <c r="E9" s="58">
        <v>0.15859999999999999</v>
      </c>
      <c r="F9" s="59">
        <v>1</v>
      </c>
      <c r="G9" s="59">
        <v>1</v>
      </c>
      <c r="H9" s="59">
        <v>1</v>
      </c>
      <c r="I9" s="60">
        <v>0.98</v>
      </c>
      <c r="J9" s="57">
        <v>1.0200000000000001E-2</v>
      </c>
      <c r="K9" s="58">
        <v>0.11849999999999999</v>
      </c>
      <c r="L9" s="58">
        <v>0.1371</v>
      </c>
      <c r="M9" s="59">
        <v>0.99</v>
      </c>
      <c r="N9" s="59">
        <v>1</v>
      </c>
      <c r="O9" s="59">
        <v>0.99</v>
      </c>
      <c r="P9" s="60">
        <v>1</v>
      </c>
      <c r="Q9" s="57">
        <v>1E-4</v>
      </c>
      <c r="R9" s="58">
        <v>3.39E-2</v>
      </c>
      <c r="S9" s="58">
        <v>3.6900000000000002E-2</v>
      </c>
      <c r="T9" s="59">
        <v>1</v>
      </c>
      <c r="U9" s="59">
        <v>1</v>
      </c>
      <c r="V9" s="59">
        <v>1</v>
      </c>
      <c r="W9" s="60">
        <v>0.99</v>
      </c>
      <c r="X9" s="29">
        <f t="shared" si="0"/>
        <v>0</v>
      </c>
      <c r="Y9" s="30">
        <f t="shared" si="0"/>
        <v>2.0408163265306145E-2</v>
      </c>
      <c r="Z9" s="29">
        <f t="shared" ref="Z9:AA14" si="3">M9/O9-1</f>
        <v>0</v>
      </c>
      <c r="AA9" s="30">
        <f t="shared" si="3"/>
        <v>0</v>
      </c>
      <c r="AB9" s="51">
        <f t="shared" si="1"/>
        <v>0</v>
      </c>
      <c r="AC9" s="42">
        <f t="shared" si="2"/>
        <v>1.0101010101010166E-2</v>
      </c>
    </row>
    <row r="10" spans="1:29" s="4" customFormat="1" ht="25.15" customHeight="1" thickBot="1">
      <c r="A10" s="12" t="s">
        <v>33</v>
      </c>
      <c r="B10" s="22" t="s">
        <v>34</v>
      </c>
      <c r="C10" s="57">
        <v>1.2200000000000001E-2</v>
      </c>
      <c r="D10" s="58">
        <v>9.7999999999999997E-3</v>
      </c>
      <c r="E10" s="58">
        <v>1.0699999999999999E-2</v>
      </c>
      <c r="F10" s="59">
        <v>0.81</v>
      </c>
      <c r="G10" s="59">
        <v>0.98</v>
      </c>
      <c r="H10" s="59">
        <v>0.86</v>
      </c>
      <c r="I10" s="60">
        <v>1.01</v>
      </c>
      <c r="J10" s="57">
        <v>7.0232176665639004E-3</v>
      </c>
      <c r="K10" s="58">
        <v>5.5999999999999999E-3</v>
      </c>
      <c r="L10" s="58">
        <v>7.1999999999999998E-3</v>
      </c>
      <c r="M10" s="59">
        <v>0.9</v>
      </c>
      <c r="N10" s="59">
        <v>1</v>
      </c>
      <c r="O10" s="59">
        <v>0.93</v>
      </c>
      <c r="P10" s="60">
        <v>1</v>
      </c>
      <c r="Q10" s="57">
        <v>5.3E-3</v>
      </c>
      <c r="R10" s="58">
        <v>1.1999999999999999E-3</v>
      </c>
      <c r="S10" s="58">
        <v>1E-3</v>
      </c>
      <c r="T10" s="59">
        <v>0.99</v>
      </c>
      <c r="U10" s="59">
        <v>1</v>
      </c>
      <c r="V10" s="59">
        <v>0.98</v>
      </c>
      <c r="W10" s="60">
        <v>0.98</v>
      </c>
      <c r="X10" s="29">
        <f t="shared" si="0"/>
        <v>-5.8139534883720811E-2</v>
      </c>
      <c r="Y10" s="30">
        <f t="shared" si="0"/>
        <v>-2.9702970297029729E-2</v>
      </c>
      <c r="Z10" s="29">
        <f t="shared" si="3"/>
        <v>-3.2258064516129115E-2</v>
      </c>
      <c r="AA10" s="30">
        <f t="shared" si="3"/>
        <v>0</v>
      </c>
      <c r="AB10" s="51">
        <f t="shared" ref="AB10:AC14" si="4">T10/V10-1</f>
        <v>1.0204081632652962E-2</v>
      </c>
      <c r="AC10" s="42">
        <f t="shared" si="4"/>
        <v>2.0408163265306145E-2</v>
      </c>
    </row>
    <row r="11" spans="1:29" s="4" customFormat="1" ht="25.15" customHeight="1" thickBot="1">
      <c r="A11" s="12" t="s">
        <v>8</v>
      </c>
      <c r="B11" s="22" t="s">
        <v>9</v>
      </c>
      <c r="C11" s="57">
        <v>2.3699999999999999E-2</v>
      </c>
      <c r="D11" s="58">
        <v>2.9100000000000001E-2</v>
      </c>
      <c r="E11" s="58">
        <v>3.6200000000000003E-2</v>
      </c>
      <c r="F11" s="59">
        <v>0.98</v>
      </c>
      <c r="G11" s="59">
        <v>0.91</v>
      </c>
      <c r="H11" s="59">
        <v>0.96</v>
      </c>
      <c r="I11" s="60">
        <v>0.92</v>
      </c>
      <c r="J11" s="57">
        <v>4.5600000000000002E-2</v>
      </c>
      <c r="K11" s="58">
        <v>4.9299999999999997E-2</v>
      </c>
      <c r="L11" s="58">
        <v>4.9399999999999999E-2</v>
      </c>
      <c r="M11" s="59">
        <v>0.98</v>
      </c>
      <c r="N11" s="59">
        <v>0.89</v>
      </c>
      <c r="O11" s="59">
        <v>0.96</v>
      </c>
      <c r="P11" s="60">
        <v>0.9</v>
      </c>
      <c r="Q11" s="57">
        <v>4.2599999999999999E-2</v>
      </c>
      <c r="R11" s="58">
        <v>5.11E-2</v>
      </c>
      <c r="S11" s="58">
        <v>4.6699999999999998E-2</v>
      </c>
      <c r="T11" s="59">
        <v>0.96</v>
      </c>
      <c r="U11" s="59">
        <v>0.9</v>
      </c>
      <c r="V11" s="59">
        <v>0.94</v>
      </c>
      <c r="W11" s="60">
        <v>0.9</v>
      </c>
      <c r="X11" s="29">
        <f t="shared" si="0"/>
        <v>2.0833333333333259E-2</v>
      </c>
      <c r="Y11" s="30">
        <f t="shared" si="0"/>
        <v>-1.0869565217391353E-2</v>
      </c>
      <c r="Z11" s="29">
        <f t="shared" si="3"/>
        <v>2.0833333333333259E-2</v>
      </c>
      <c r="AA11" s="30">
        <f t="shared" si="3"/>
        <v>-1.1111111111111072E-2</v>
      </c>
      <c r="AB11" s="51">
        <f t="shared" ref="AB11" si="5">T11/V11-1</f>
        <v>2.1276595744680771E-2</v>
      </c>
      <c r="AC11" s="42">
        <f t="shared" ref="AC11" si="6">U11/W11-1</f>
        <v>0</v>
      </c>
    </row>
    <row r="12" spans="1:29" s="4" customFormat="1" ht="25.15" customHeight="1" thickBot="1">
      <c r="A12" s="12" t="s">
        <v>27</v>
      </c>
      <c r="B12" s="22" t="s">
        <v>7</v>
      </c>
      <c r="C12" s="68"/>
      <c r="D12" s="69"/>
      <c r="E12" s="69"/>
      <c r="F12" s="70"/>
      <c r="G12" s="70"/>
      <c r="H12" s="70"/>
      <c r="I12" s="71"/>
      <c r="J12" s="57">
        <v>3.0099999999999998E-2</v>
      </c>
      <c r="K12" s="58">
        <v>2.0400000000000001E-2</v>
      </c>
      <c r="L12" s="58">
        <v>0.02</v>
      </c>
      <c r="M12" s="59">
        <v>0.81</v>
      </c>
      <c r="N12" s="59">
        <v>0.96</v>
      </c>
      <c r="O12" s="59">
        <v>0.82</v>
      </c>
      <c r="P12" s="60">
        <v>0.97</v>
      </c>
      <c r="Q12" s="57">
        <v>2.9600000000000001E-2</v>
      </c>
      <c r="R12" s="58">
        <v>1.9E-2</v>
      </c>
      <c r="S12" s="58">
        <v>2.29E-2</v>
      </c>
      <c r="T12" s="59">
        <v>0.74</v>
      </c>
      <c r="U12" s="59">
        <v>0.94</v>
      </c>
      <c r="V12" s="59">
        <v>0.75</v>
      </c>
      <c r="W12" s="60">
        <v>0.96</v>
      </c>
      <c r="X12" s="29"/>
      <c r="Y12" s="30"/>
      <c r="Z12" s="29">
        <f t="shared" si="3"/>
        <v>-1.2195121951219412E-2</v>
      </c>
      <c r="AA12" s="30">
        <f t="shared" si="3"/>
        <v>-1.0309278350515427E-2</v>
      </c>
      <c r="AB12" s="51">
        <f t="shared" si="4"/>
        <v>-1.3333333333333308E-2</v>
      </c>
      <c r="AC12" s="42">
        <f t="shared" si="4"/>
        <v>-2.083333333333337E-2</v>
      </c>
    </row>
    <row r="13" spans="1:29" s="2" customFormat="1" ht="25.15" customHeight="1" thickBot="1">
      <c r="A13" s="12" t="s">
        <v>35</v>
      </c>
      <c r="B13" s="22" t="s">
        <v>78</v>
      </c>
      <c r="C13" s="68"/>
      <c r="D13" s="69"/>
      <c r="E13" s="69"/>
      <c r="F13" s="70"/>
      <c r="G13" s="70"/>
      <c r="H13" s="70"/>
      <c r="I13" s="71"/>
      <c r="J13" s="57">
        <v>4.5999999999999999E-3</v>
      </c>
      <c r="K13" s="58">
        <v>3.2000000000000002E-3</v>
      </c>
      <c r="L13" s="58">
        <v>3.5999999999999999E-3</v>
      </c>
      <c r="M13" s="59">
        <v>1.0077072056701311</v>
      </c>
      <c r="N13" s="59">
        <v>1.007161940475908</v>
      </c>
      <c r="O13" s="59">
        <v>1.01</v>
      </c>
      <c r="P13" s="60">
        <v>1</v>
      </c>
      <c r="Q13" s="57">
        <v>7.7999999999999996E-3</v>
      </c>
      <c r="R13" s="58">
        <v>8.6E-3</v>
      </c>
      <c r="S13" s="58">
        <v>7.7999999999999996E-3</v>
      </c>
      <c r="T13" s="59">
        <v>1.0105450523830672</v>
      </c>
      <c r="U13" s="59">
        <v>0.97</v>
      </c>
      <c r="V13" s="59">
        <v>1.01</v>
      </c>
      <c r="W13" s="60">
        <v>0.97</v>
      </c>
      <c r="X13" s="29"/>
      <c r="Y13" s="30"/>
      <c r="Z13" s="29">
        <f t="shared" si="3"/>
        <v>-2.270093395909889E-3</v>
      </c>
      <c r="AA13" s="30">
        <f t="shared" si="3"/>
        <v>7.161940475908013E-3</v>
      </c>
      <c r="AB13" s="51">
        <f t="shared" ref="AB13" si="7">T13/V13-1</f>
        <v>5.3965582481896313E-4</v>
      </c>
      <c r="AC13" s="42">
        <f t="shared" ref="AC13" si="8">U13/W13-1</f>
        <v>0</v>
      </c>
    </row>
    <row r="14" spans="1:29" s="2" customFormat="1" ht="25.15" customHeight="1" thickBot="1">
      <c r="A14" s="12" t="s">
        <v>28</v>
      </c>
      <c r="B14" s="22" t="s">
        <v>10</v>
      </c>
      <c r="C14" s="68"/>
      <c r="D14" s="69"/>
      <c r="E14" s="69"/>
      <c r="F14" s="70"/>
      <c r="G14" s="70"/>
      <c r="H14" s="70"/>
      <c r="I14" s="71"/>
      <c r="J14" s="57">
        <v>1.4200000000000001E-2</v>
      </c>
      <c r="K14" s="58">
        <v>2.1700000000000001E-2</v>
      </c>
      <c r="L14" s="58">
        <v>2.2700000000000001E-2</v>
      </c>
      <c r="M14" s="59">
        <v>0.84</v>
      </c>
      <c r="N14" s="59">
        <v>1.0084154733393993</v>
      </c>
      <c r="O14" s="59">
        <v>0.85</v>
      </c>
      <c r="P14" s="60">
        <v>1.02</v>
      </c>
      <c r="Q14" s="57">
        <v>6.0000000000000001E-3</v>
      </c>
      <c r="R14" s="58">
        <v>8.3000000000000001E-3</v>
      </c>
      <c r="S14" s="58">
        <v>6.7000000000000002E-3</v>
      </c>
      <c r="T14" s="59">
        <v>0.86</v>
      </c>
      <c r="U14" s="59">
        <v>1</v>
      </c>
      <c r="V14" s="59">
        <v>0.87</v>
      </c>
      <c r="W14" s="60">
        <v>1.01</v>
      </c>
      <c r="X14" s="29"/>
      <c r="Y14" s="30"/>
      <c r="Z14" s="29">
        <f t="shared" si="3"/>
        <v>-1.1764705882352899E-2</v>
      </c>
      <c r="AA14" s="30">
        <f t="shared" si="3"/>
        <v>-1.1357379079020347E-2</v>
      </c>
      <c r="AB14" s="51">
        <f t="shared" si="4"/>
        <v>-1.1494252873563204E-2</v>
      </c>
      <c r="AC14" s="42">
        <f t="shared" si="4"/>
        <v>-9.9009900990099098E-3</v>
      </c>
    </row>
    <row r="15" spans="1:29" s="8" customFormat="1" ht="25.15" customHeight="1" thickBot="1">
      <c r="A15" s="12" t="s">
        <v>36</v>
      </c>
      <c r="B15" s="22" t="s">
        <v>46</v>
      </c>
      <c r="C15" s="68"/>
      <c r="D15" s="69"/>
      <c r="E15" s="69"/>
      <c r="F15" s="70"/>
      <c r="G15" s="70"/>
      <c r="H15" s="70"/>
      <c r="I15" s="71"/>
      <c r="J15" s="57">
        <v>3.8E-3</v>
      </c>
      <c r="K15" s="58">
        <v>6.4000000000000003E-3</v>
      </c>
      <c r="L15" s="58">
        <v>6.7999999999999996E-3</v>
      </c>
      <c r="M15" s="59">
        <v>0.95</v>
      </c>
      <c r="N15" s="59">
        <v>1</v>
      </c>
      <c r="O15" s="59">
        <v>0.98</v>
      </c>
      <c r="P15" s="60">
        <v>1.01</v>
      </c>
      <c r="Q15" s="57">
        <v>9.1999999999999998E-3</v>
      </c>
      <c r="R15" s="58">
        <v>1.29E-2</v>
      </c>
      <c r="S15" s="58">
        <v>1.2500000000000001E-2</v>
      </c>
      <c r="T15" s="59">
        <v>0.97</v>
      </c>
      <c r="U15" s="59">
        <v>1.02</v>
      </c>
      <c r="V15" s="59">
        <v>0.97</v>
      </c>
      <c r="W15" s="60">
        <v>1</v>
      </c>
      <c r="X15" s="41"/>
      <c r="Y15" s="30"/>
      <c r="Z15" s="41">
        <f>M15/O15-1</f>
        <v>-3.0612244897959218E-2</v>
      </c>
      <c r="AA15" s="30">
        <f>N15/P15-1</f>
        <v>-9.9009900990099098E-3</v>
      </c>
      <c r="AB15" s="51">
        <f t="shared" ref="AB15:AB17" si="9">T15/V15-1</f>
        <v>0</v>
      </c>
      <c r="AC15" s="42">
        <f t="shared" ref="AC15:AC17" si="10">U15/W15-1</f>
        <v>2.0000000000000018E-2</v>
      </c>
    </row>
    <row r="16" spans="1:29" s="8" customFormat="1" ht="25.15" customHeight="1" thickBot="1">
      <c r="A16" s="12" t="s">
        <v>37</v>
      </c>
      <c r="B16" s="22" t="s">
        <v>38</v>
      </c>
      <c r="C16" s="68"/>
      <c r="D16" s="69"/>
      <c r="E16" s="69"/>
      <c r="F16" s="70"/>
      <c r="G16" s="70"/>
      <c r="H16" s="70"/>
      <c r="I16" s="71"/>
      <c r="J16" s="57">
        <v>7.6E-3</v>
      </c>
      <c r="K16" s="58">
        <v>3.0999999999999999E-3</v>
      </c>
      <c r="L16" s="58">
        <v>2.7000000000000001E-3</v>
      </c>
      <c r="M16" s="59">
        <v>0.98</v>
      </c>
      <c r="N16" s="59">
        <v>0.96601549302189227</v>
      </c>
      <c r="O16" s="59">
        <v>1.01</v>
      </c>
      <c r="P16" s="60">
        <v>0.94</v>
      </c>
      <c r="Q16" s="68"/>
      <c r="R16" s="69"/>
      <c r="S16" s="69"/>
      <c r="T16" s="70"/>
      <c r="U16" s="70"/>
      <c r="V16" s="70"/>
      <c r="W16" s="71"/>
      <c r="X16" s="29"/>
      <c r="Y16" s="30"/>
      <c r="Z16" s="29">
        <f>M16/O16-1</f>
        <v>-2.9702970297029729E-2</v>
      </c>
      <c r="AA16" s="30">
        <f>N16/P16-1</f>
        <v>2.7676056406268357E-2</v>
      </c>
      <c r="AB16" s="51"/>
      <c r="AC16" s="42"/>
    </row>
    <row r="17" spans="1:29" s="8" customFormat="1" ht="25.15" customHeight="1" thickBot="1">
      <c r="A17" s="12" t="s">
        <v>39</v>
      </c>
      <c r="B17" s="22" t="s">
        <v>40</v>
      </c>
      <c r="C17" s="68"/>
      <c r="D17" s="69"/>
      <c r="E17" s="69"/>
      <c r="F17" s="70"/>
      <c r="G17" s="70"/>
      <c r="H17" s="70"/>
      <c r="I17" s="71"/>
      <c r="J17" s="57">
        <v>2.8E-3</v>
      </c>
      <c r="K17" s="58">
        <v>1E-4</v>
      </c>
      <c r="L17" s="58">
        <v>1E-4</v>
      </c>
      <c r="M17" s="59">
        <v>0.98975711354133056</v>
      </c>
      <c r="N17" s="59">
        <v>1</v>
      </c>
      <c r="O17" s="59">
        <v>0.98</v>
      </c>
      <c r="P17" s="60">
        <v>1.01</v>
      </c>
      <c r="Q17" s="57">
        <v>3.8999999999999998E-3</v>
      </c>
      <c r="R17" s="58">
        <v>4.5999999999999999E-3</v>
      </c>
      <c r="S17" s="58">
        <v>4.7999999999999996E-3</v>
      </c>
      <c r="T17" s="59">
        <v>0.99</v>
      </c>
      <c r="U17" s="59">
        <v>1</v>
      </c>
      <c r="V17" s="59">
        <v>0.97</v>
      </c>
      <c r="W17" s="60">
        <v>0.97</v>
      </c>
      <c r="X17" s="29"/>
      <c r="Y17" s="30"/>
      <c r="Z17" s="29">
        <f t="shared" ref="Z17:Z21" si="11">M17/O17-1</f>
        <v>9.9562383074802696E-3</v>
      </c>
      <c r="AA17" s="30">
        <f t="shared" ref="AA17:AA21" si="12">N17/P17-1</f>
        <v>-9.9009900990099098E-3</v>
      </c>
      <c r="AB17" s="51">
        <f t="shared" si="9"/>
        <v>2.0618556701030855E-2</v>
      </c>
      <c r="AC17" s="42">
        <f t="shared" si="10"/>
        <v>3.0927835051546504E-2</v>
      </c>
    </row>
    <row r="18" spans="1:29" s="8" customFormat="1" ht="25.15" customHeight="1" thickBot="1">
      <c r="A18" s="12" t="s">
        <v>41</v>
      </c>
      <c r="B18" s="22" t="s">
        <v>42</v>
      </c>
      <c r="C18" s="68"/>
      <c r="D18" s="69"/>
      <c r="E18" s="69"/>
      <c r="F18" s="70"/>
      <c r="G18" s="70"/>
      <c r="H18" s="70"/>
      <c r="I18" s="71"/>
      <c r="J18" s="57">
        <v>5.1000000000000004E-3</v>
      </c>
      <c r="K18" s="58">
        <v>4.7000000000000002E-3</v>
      </c>
      <c r="L18" s="58">
        <v>5.1000000000000004E-3</v>
      </c>
      <c r="M18" s="59">
        <v>0.93</v>
      </c>
      <c r="N18" s="59">
        <v>1.01</v>
      </c>
      <c r="O18" s="59">
        <v>0.93</v>
      </c>
      <c r="P18" s="60">
        <v>1.01</v>
      </c>
      <c r="Q18" s="57">
        <v>4.4999999999999997E-3</v>
      </c>
      <c r="R18" s="58">
        <v>3.3999999999999998E-3</v>
      </c>
      <c r="S18" s="58">
        <v>3.5999999999999999E-3</v>
      </c>
      <c r="T18" s="59">
        <v>0.96</v>
      </c>
      <c r="U18" s="59">
        <v>1</v>
      </c>
      <c r="V18" s="59">
        <v>0.95</v>
      </c>
      <c r="W18" s="60">
        <v>1</v>
      </c>
      <c r="X18" s="29"/>
      <c r="Y18" s="30"/>
      <c r="Z18" s="29">
        <f t="shared" si="11"/>
        <v>0</v>
      </c>
      <c r="AA18" s="30">
        <f t="shared" si="12"/>
        <v>0</v>
      </c>
      <c r="AB18" s="51">
        <f t="shared" ref="AB18:AB19" si="13">T18/V18-1</f>
        <v>1.0526315789473717E-2</v>
      </c>
      <c r="AC18" s="42">
        <f t="shared" ref="AC18:AC19" si="14">U18/W18-1</f>
        <v>0</v>
      </c>
    </row>
    <row r="19" spans="1:29" s="1" customFormat="1" ht="23.45" customHeight="1" thickBot="1">
      <c r="A19" s="12" t="s">
        <v>57</v>
      </c>
      <c r="B19" s="22" t="s">
        <v>68</v>
      </c>
      <c r="C19" s="68"/>
      <c r="D19" s="69"/>
      <c r="E19" s="69"/>
      <c r="F19" s="70"/>
      <c r="G19" s="70"/>
      <c r="H19" s="70"/>
      <c r="I19" s="71"/>
      <c r="J19" s="57">
        <v>4.0000000000000001E-3</v>
      </c>
      <c r="K19" s="58">
        <v>4.1999999999999997E-3</v>
      </c>
      <c r="L19" s="58">
        <v>4.4999999999999997E-3</v>
      </c>
      <c r="M19" s="59">
        <v>0.94</v>
      </c>
      <c r="N19" s="59">
        <v>1</v>
      </c>
      <c r="O19" s="59">
        <v>0.98</v>
      </c>
      <c r="P19" s="60">
        <v>0.99</v>
      </c>
      <c r="Q19" s="57">
        <v>2.8E-3</v>
      </c>
      <c r="R19" s="58">
        <v>1.6999999999999999E-3</v>
      </c>
      <c r="S19" s="58">
        <v>1E-3</v>
      </c>
      <c r="T19" s="59">
        <v>1</v>
      </c>
      <c r="U19" s="59">
        <v>1.03</v>
      </c>
      <c r="V19" s="59">
        <v>0.97</v>
      </c>
      <c r="W19" s="60">
        <v>0.99</v>
      </c>
      <c r="X19" s="29"/>
      <c r="Y19" s="30"/>
      <c r="Z19" s="29">
        <f t="shared" si="11"/>
        <v>-4.081632653061229E-2</v>
      </c>
      <c r="AA19" s="30">
        <f t="shared" si="12"/>
        <v>1.0101010101010166E-2</v>
      </c>
      <c r="AB19" s="51">
        <f t="shared" si="13"/>
        <v>3.0927835051546504E-2</v>
      </c>
      <c r="AC19" s="42">
        <f t="shared" si="14"/>
        <v>4.0404040404040442E-2</v>
      </c>
    </row>
    <row r="20" spans="1:29" s="3" customFormat="1" ht="25.15" customHeight="1" thickBot="1">
      <c r="A20" s="12" t="s">
        <v>43</v>
      </c>
      <c r="B20" s="22" t="s">
        <v>44</v>
      </c>
      <c r="C20" s="57">
        <v>3.2000000000000002E-3</v>
      </c>
      <c r="D20" s="58">
        <v>1E-3</v>
      </c>
      <c r="E20" s="58">
        <v>1.4E-3</v>
      </c>
      <c r="F20" s="59">
        <v>0.98</v>
      </c>
      <c r="G20" s="59">
        <v>1.01</v>
      </c>
      <c r="H20" s="59">
        <v>0.98</v>
      </c>
      <c r="I20" s="60">
        <v>1.01</v>
      </c>
      <c r="J20" s="57">
        <v>1.6000000000000001E-3</v>
      </c>
      <c r="K20" s="58">
        <v>6.9999999999999999E-4</v>
      </c>
      <c r="L20" s="58">
        <v>1E-3</v>
      </c>
      <c r="M20" s="59">
        <v>0.99900437980176926</v>
      </c>
      <c r="N20" s="59">
        <v>1.0003251431182782</v>
      </c>
      <c r="O20" s="59">
        <v>1</v>
      </c>
      <c r="P20" s="60">
        <v>1</v>
      </c>
      <c r="Q20" s="57">
        <v>5.0000000000000001E-4</v>
      </c>
      <c r="R20" s="58">
        <v>-3.5999999999999999E-3</v>
      </c>
      <c r="S20" s="58">
        <v>-4.0000000000000002E-4</v>
      </c>
      <c r="T20" s="59">
        <v>0.9985474432528979</v>
      </c>
      <c r="U20" s="59">
        <v>1</v>
      </c>
      <c r="V20" s="59">
        <v>1</v>
      </c>
      <c r="W20" s="60">
        <v>1</v>
      </c>
      <c r="X20" s="29">
        <f t="shared" ref="X20:Y21" si="15">F20/H20-1</f>
        <v>0</v>
      </c>
      <c r="Y20" s="30">
        <f t="shared" si="15"/>
        <v>0</v>
      </c>
      <c r="Z20" s="29">
        <f t="shared" si="11"/>
        <v>-9.9562019823073999E-4</v>
      </c>
      <c r="AA20" s="30">
        <f t="shared" si="12"/>
        <v>3.2514311827824827E-4</v>
      </c>
      <c r="AB20" s="51">
        <f t="shared" ref="AB20:AB21" si="16">T20/V20-1</f>
        <v>-1.4525567471020961E-3</v>
      </c>
      <c r="AC20" s="42">
        <f t="shared" ref="AC20:AC21" si="17">U20/W20-1</f>
        <v>0</v>
      </c>
    </row>
    <row r="21" spans="1:29" s="2" customFormat="1" ht="25.15" customHeight="1" thickBot="1">
      <c r="A21" s="12" t="s">
        <v>56</v>
      </c>
      <c r="B21" s="22" t="s">
        <v>47</v>
      </c>
      <c r="C21" s="57">
        <v>6.4999999999999997E-3</v>
      </c>
      <c r="D21" s="58">
        <v>6.1999999999999998E-3</v>
      </c>
      <c r="E21" s="58">
        <v>6.6E-3</v>
      </c>
      <c r="F21" s="59">
        <v>0.54</v>
      </c>
      <c r="G21" s="59">
        <v>1</v>
      </c>
      <c r="H21" s="59">
        <v>0.57999999999999996</v>
      </c>
      <c r="I21" s="60">
        <v>0.99</v>
      </c>
      <c r="J21" s="57">
        <v>-4.0000000000000002E-4</v>
      </c>
      <c r="K21" s="58">
        <v>5.0000000000000001E-4</v>
      </c>
      <c r="L21" s="58">
        <v>5.0000000000000001E-4</v>
      </c>
      <c r="M21" s="59">
        <v>0.91</v>
      </c>
      <c r="N21" s="59">
        <v>1</v>
      </c>
      <c r="O21" s="59">
        <v>0.91</v>
      </c>
      <c r="P21" s="60">
        <v>1</v>
      </c>
      <c r="Q21" s="57">
        <v>-1E-4</v>
      </c>
      <c r="R21" s="58">
        <v>-1E-4</v>
      </c>
      <c r="S21" s="58">
        <v>-5.9999999999999995E-4</v>
      </c>
      <c r="T21" s="59">
        <v>0.85</v>
      </c>
      <c r="U21" s="59">
        <v>0.99895732763396516</v>
      </c>
      <c r="V21" s="59">
        <v>0.85</v>
      </c>
      <c r="W21" s="60">
        <v>1</v>
      </c>
      <c r="X21" s="29">
        <f t="shared" si="15"/>
        <v>-6.8965517241379226E-2</v>
      </c>
      <c r="Y21" s="30">
        <f t="shared" si="15"/>
        <v>1.0101010101010166E-2</v>
      </c>
      <c r="Z21" s="29">
        <f t="shared" si="11"/>
        <v>0</v>
      </c>
      <c r="AA21" s="30">
        <f t="shared" si="12"/>
        <v>0</v>
      </c>
      <c r="AB21" s="51">
        <f t="shared" si="16"/>
        <v>0</v>
      </c>
      <c r="AC21" s="42">
        <f t="shared" si="17"/>
        <v>-1.0426723660348358E-3</v>
      </c>
    </row>
    <row r="22" spans="1:29" s="2" customFormat="1" ht="25.15" customHeight="1" thickBot="1">
      <c r="A22" s="14" t="s">
        <v>55</v>
      </c>
      <c r="B22" s="21" t="s">
        <v>54</v>
      </c>
      <c r="C22" s="57">
        <v>5.1999999999999998E-3</v>
      </c>
      <c r="D22" s="58">
        <v>2.8999999999999998E-3</v>
      </c>
      <c r="E22" s="58">
        <v>2.5999999999999999E-3</v>
      </c>
      <c r="F22" s="59">
        <v>0.85</v>
      </c>
      <c r="G22" s="59">
        <v>0.98</v>
      </c>
      <c r="H22" s="59">
        <v>0.85</v>
      </c>
      <c r="I22" s="60">
        <v>0.98</v>
      </c>
      <c r="J22" s="57">
        <v>3.2000000000000002E-3</v>
      </c>
      <c r="K22" s="58">
        <v>2.3999999999999998E-3</v>
      </c>
      <c r="L22" s="58">
        <v>3.0999999999999999E-3</v>
      </c>
      <c r="M22" s="59">
        <v>0.95</v>
      </c>
      <c r="N22" s="59">
        <v>1</v>
      </c>
      <c r="O22" s="59">
        <v>0.96</v>
      </c>
      <c r="P22" s="60">
        <v>1</v>
      </c>
      <c r="Q22" s="57">
        <v>6.9999999999999999E-4</v>
      </c>
      <c r="R22" s="58">
        <v>-5.0000000000000001E-4</v>
      </c>
      <c r="S22" s="58">
        <v>1.2999999999999999E-3</v>
      </c>
      <c r="T22" s="59">
        <v>0.99</v>
      </c>
      <c r="U22" s="59">
        <v>1</v>
      </c>
      <c r="V22" s="59">
        <v>0.99</v>
      </c>
      <c r="W22" s="60">
        <v>0.99</v>
      </c>
      <c r="X22" s="29">
        <f t="shared" ref="X22" si="18">F22/H22-1</f>
        <v>0</v>
      </c>
      <c r="Y22" s="74">
        <f t="shared" ref="Y22" si="19">G22/I22-1</f>
        <v>0</v>
      </c>
      <c r="Z22" s="29">
        <f t="shared" ref="Z22" si="20">M22/O22-1</f>
        <v>-1.041666666666663E-2</v>
      </c>
      <c r="AA22" s="74">
        <f t="shared" ref="AA22" si="21">N22/P22-1</f>
        <v>0</v>
      </c>
      <c r="AB22" s="75">
        <f t="shared" ref="AB22" si="22">T22/V22-1</f>
        <v>0</v>
      </c>
      <c r="AC22" s="74">
        <f t="shared" ref="AC22" si="23">U22/W22-1</f>
        <v>1.0101010101010166E-2</v>
      </c>
    </row>
    <row r="23" spans="1:29" s="2" customFormat="1" ht="25.15" customHeight="1" thickBot="1">
      <c r="A23" s="14" t="s">
        <v>48</v>
      </c>
      <c r="B23" s="14" t="s">
        <v>49</v>
      </c>
      <c r="C23" s="68"/>
      <c r="D23" s="69"/>
      <c r="E23" s="69"/>
      <c r="F23" s="70"/>
      <c r="G23" s="70"/>
      <c r="H23" s="70"/>
      <c r="I23" s="71"/>
      <c r="J23" s="57">
        <v>8.3000000000000001E-3</v>
      </c>
      <c r="K23" s="58">
        <v>1.0800000000000001E-2</v>
      </c>
      <c r="L23" s="58">
        <v>1.0999999999999999E-2</v>
      </c>
      <c r="M23" s="59">
        <v>1.0029436451714466</v>
      </c>
      <c r="N23" s="59">
        <v>0.97171871391561404</v>
      </c>
      <c r="O23" s="59">
        <v>1</v>
      </c>
      <c r="P23" s="60">
        <v>0.97</v>
      </c>
      <c r="Q23" s="68"/>
      <c r="R23" s="69"/>
      <c r="S23" s="69"/>
      <c r="T23" s="70"/>
      <c r="U23" s="70"/>
      <c r="V23" s="70"/>
      <c r="W23" s="71"/>
      <c r="X23" s="29"/>
      <c r="Y23" s="30"/>
      <c r="Z23" s="29">
        <f t="shared" ref="Z23:Z29" si="24">M23/O23-1</f>
        <v>2.9436451714466294E-3</v>
      </c>
      <c r="AA23" s="30">
        <f t="shared" ref="AA23:AA29" si="25">N23/P23-1</f>
        <v>1.7718700160969103E-3</v>
      </c>
      <c r="AB23" s="51"/>
      <c r="AC23" s="42"/>
    </row>
    <row r="24" spans="1:29" s="2" customFormat="1" ht="25.15" customHeight="1" thickBot="1">
      <c r="A24" s="14" t="s">
        <v>50</v>
      </c>
      <c r="B24" s="14" t="s">
        <v>51</v>
      </c>
      <c r="C24" s="68"/>
      <c r="D24" s="69"/>
      <c r="E24" s="69"/>
      <c r="F24" s="70"/>
      <c r="G24" s="70"/>
      <c r="H24" s="70"/>
      <c r="I24" s="71"/>
      <c r="J24" s="57">
        <v>4.0000000000000001E-3</v>
      </c>
      <c r="K24" s="58">
        <v>-2.9999999999999997E-4</v>
      </c>
      <c r="L24" s="58">
        <v>-1E-4</v>
      </c>
      <c r="M24" s="59">
        <v>0.95</v>
      </c>
      <c r="N24" s="59">
        <v>1</v>
      </c>
      <c r="O24" s="59">
        <v>0.95</v>
      </c>
      <c r="P24" s="60">
        <v>1</v>
      </c>
      <c r="Q24" s="57">
        <v>5.7000000000000002E-3</v>
      </c>
      <c r="R24" s="58">
        <v>-2.2000000000000001E-3</v>
      </c>
      <c r="S24" s="58">
        <v>-1.2999999999999999E-3</v>
      </c>
      <c r="T24" s="59">
        <v>0.93</v>
      </c>
      <c r="U24" s="59">
        <v>0.99</v>
      </c>
      <c r="V24" s="59">
        <v>0.93</v>
      </c>
      <c r="W24" s="60">
        <v>0.98</v>
      </c>
      <c r="X24" s="29"/>
      <c r="Y24" s="30"/>
      <c r="Z24" s="29">
        <f t="shared" si="24"/>
        <v>0</v>
      </c>
      <c r="AA24" s="30">
        <f t="shared" si="25"/>
        <v>0</v>
      </c>
      <c r="AB24" s="51">
        <f t="shared" ref="AB24:AB28" si="26">T24/V24-1</f>
        <v>0</v>
      </c>
      <c r="AC24" s="42">
        <f t="shared" ref="AC24:AC28" si="27">U24/W24-1</f>
        <v>1.0204081632652962E-2</v>
      </c>
    </row>
    <row r="25" spans="1:29" s="2" customFormat="1" ht="25.15" customHeight="1" thickBot="1">
      <c r="A25" s="14" t="s">
        <v>59</v>
      </c>
      <c r="B25" s="14" t="s">
        <v>58</v>
      </c>
      <c r="C25" s="57">
        <v>1.0911556937752019E-2</v>
      </c>
      <c r="D25" s="58">
        <v>-1.107324652975691E-2</v>
      </c>
      <c r="E25" s="58">
        <v>-7.065502302894433E-3</v>
      </c>
      <c r="F25" s="59">
        <v>0.9941303076843202</v>
      </c>
      <c r="G25" s="59">
        <v>0.98604945708005176</v>
      </c>
      <c r="H25" s="59">
        <v>0.98</v>
      </c>
      <c r="I25" s="60">
        <v>0.98</v>
      </c>
      <c r="J25" s="57">
        <v>1.4206564645674566E-2</v>
      </c>
      <c r="K25" s="58">
        <v>1.3870166580545391E-2</v>
      </c>
      <c r="L25" s="58">
        <v>9.6056076226987159E-3</v>
      </c>
      <c r="M25" s="59">
        <v>0.9458853486205836</v>
      </c>
      <c r="N25" s="59">
        <v>0.9755180340767825</v>
      </c>
      <c r="O25" s="59">
        <v>0.94</v>
      </c>
      <c r="P25" s="60">
        <v>0.98</v>
      </c>
      <c r="Q25" s="57">
        <v>9.6884747659524151E-3</v>
      </c>
      <c r="R25" s="58">
        <v>-5.9128111010841493E-3</v>
      </c>
      <c r="S25" s="58">
        <v>-8.5842533893507964E-3</v>
      </c>
      <c r="T25" s="59">
        <v>0.97176764432321538</v>
      </c>
      <c r="U25" s="59">
        <v>0.98765102413175698</v>
      </c>
      <c r="V25" s="59">
        <v>0.94</v>
      </c>
      <c r="W25" s="60">
        <v>0.95</v>
      </c>
      <c r="X25" s="29">
        <f t="shared" ref="X25:Y28" si="28">F25/H25-1</f>
        <v>1.4418681310530923E-2</v>
      </c>
      <c r="Y25" s="30">
        <f t="shared" si="28"/>
        <v>6.1729153878078424E-3</v>
      </c>
      <c r="Z25" s="29">
        <f t="shared" si="24"/>
        <v>6.2610091708337201E-3</v>
      </c>
      <c r="AA25" s="30">
        <f t="shared" si="25"/>
        <v>-4.5734346155280603E-3</v>
      </c>
      <c r="AB25" s="51">
        <f t="shared" si="26"/>
        <v>3.3795366301293095E-2</v>
      </c>
      <c r="AC25" s="42">
        <f t="shared" si="27"/>
        <v>3.9632656980796765E-2</v>
      </c>
    </row>
    <row r="26" spans="1:29" s="2" customFormat="1" ht="25.15" customHeight="1" thickBot="1">
      <c r="A26" s="14" t="s">
        <v>52</v>
      </c>
      <c r="B26" s="14" t="s">
        <v>53</v>
      </c>
      <c r="C26" s="68"/>
      <c r="D26" s="69"/>
      <c r="E26" s="69"/>
      <c r="F26" s="70"/>
      <c r="G26" s="70"/>
      <c r="H26" s="70"/>
      <c r="I26" s="71"/>
      <c r="J26" s="57">
        <v>2.5489611196009825E-3</v>
      </c>
      <c r="K26" s="58">
        <v>2.5345821126460926E-3</v>
      </c>
      <c r="L26" s="58">
        <v>2.6468116283463092E-3</v>
      </c>
      <c r="M26" s="59">
        <v>0.92610322010825219</v>
      </c>
      <c r="N26" s="59">
        <v>0.96653300167402301</v>
      </c>
      <c r="O26" s="59">
        <v>0.97</v>
      </c>
      <c r="P26" s="60">
        <v>1.01</v>
      </c>
      <c r="Q26" s="68"/>
      <c r="R26" s="69"/>
      <c r="S26" s="69"/>
      <c r="T26" s="70"/>
      <c r="U26" s="70"/>
      <c r="V26" s="70"/>
      <c r="W26" s="71"/>
      <c r="X26" s="29"/>
      <c r="Y26" s="30"/>
      <c r="Z26" s="29">
        <f t="shared" si="24"/>
        <v>-4.5254412259533749E-2</v>
      </c>
      <c r="AA26" s="30">
        <f t="shared" si="25"/>
        <v>-4.3036632005917785E-2</v>
      </c>
      <c r="AB26" s="51"/>
      <c r="AC26" s="42"/>
    </row>
    <row r="27" spans="1:29" s="2" customFormat="1" ht="25.15" customHeight="1" thickBot="1">
      <c r="A27" s="14" t="s">
        <v>60</v>
      </c>
      <c r="B27" s="14" t="s">
        <v>75</v>
      </c>
      <c r="C27" s="57">
        <v>1.3268305922308087E-4</v>
      </c>
      <c r="D27" s="58">
        <v>4.1876807224922659E-4</v>
      </c>
      <c r="E27" s="58">
        <v>-1.2670000474000897E-4</v>
      </c>
      <c r="F27" s="59">
        <v>0.93910349036757912</v>
      </c>
      <c r="G27" s="59">
        <v>0.99971443405111371</v>
      </c>
      <c r="H27" s="59">
        <v>0.98</v>
      </c>
      <c r="I27" s="60">
        <v>1.05</v>
      </c>
      <c r="J27" s="57">
        <v>-6.8733643415537965E-5</v>
      </c>
      <c r="K27" s="58">
        <v>-4.3367846057711378E-4</v>
      </c>
      <c r="L27" s="58">
        <v>-4.5500312309649051E-4</v>
      </c>
      <c r="M27" s="59">
        <v>0.98778342411974496</v>
      </c>
      <c r="N27" s="59">
        <v>0.99923923032627415</v>
      </c>
      <c r="O27" s="59">
        <v>1.03</v>
      </c>
      <c r="P27" s="60">
        <v>1.03</v>
      </c>
      <c r="Q27" s="57">
        <v>3.2192750414393917E-4</v>
      </c>
      <c r="R27" s="58">
        <v>2.8424574695054459E-3</v>
      </c>
      <c r="S27" s="58">
        <v>1.4366781647364343E-4</v>
      </c>
      <c r="T27" s="59">
        <v>0.99119211768837923</v>
      </c>
      <c r="U27" s="59">
        <v>0.99964941731125556</v>
      </c>
      <c r="V27" s="59">
        <v>1.02</v>
      </c>
      <c r="W27" s="60">
        <v>1.03</v>
      </c>
      <c r="X27" s="29">
        <f t="shared" si="28"/>
        <v>-4.1731132277980421E-2</v>
      </c>
      <c r="Y27" s="30">
        <f t="shared" si="28"/>
        <v>-4.789101518941552E-2</v>
      </c>
      <c r="Z27" s="29">
        <f t="shared" si="24"/>
        <v>-4.0986966874034025E-2</v>
      </c>
      <c r="AA27" s="30">
        <f t="shared" si="25"/>
        <v>-2.9864824925947442E-2</v>
      </c>
      <c r="AB27" s="51">
        <f t="shared" si="26"/>
        <v>-2.8243021874138075E-2</v>
      </c>
      <c r="AC27" s="42">
        <f t="shared" si="27"/>
        <v>-2.9466585134703349E-2</v>
      </c>
    </row>
    <row r="28" spans="1:29" s="2" customFormat="1" ht="25.15" customHeight="1" thickBot="1">
      <c r="A28" s="14" t="s">
        <v>61</v>
      </c>
      <c r="B28" s="14" t="s">
        <v>62</v>
      </c>
      <c r="C28" s="57">
        <v>6.0579679663932779E-3</v>
      </c>
      <c r="D28" s="58">
        <v>1.6324278076013418E-3</v>
      </c>
      <c r="E28" s="58">
        <v>1.6789589840159017E-3</v>
      </c>
      <c r="F28" s="59">
        <v>0.8925936208390256</v>
      </c>
      <c r="G28" s="59">
        <v>1.0094912850056199</v>
      </c>
      <c r="H28" s="59">
        <v>0.86</v>
      </c>
      <c r="I28" s="60">
        <v>0.96</v>
      </c>
      <c r="J28" s="57">
        <v>3.3431784703334077E-3</v>
      </c>
      <c r="K28" s="58">
        <v>3.96103575246054E-3</v>
      </c>
      <c r="L28" s="58">
        <v>5.1834276784561506E-3</v>
      </c>
      <c r="M28" s="59">
        <v>0.95278028299940276</v>
      </c>
      <c r="N28" s="59">
        <v>0.995063603454997</v>
      </c>
      <c r="O28" s="59">
        <v>0.92</v>
      </c>
      <c r="P28" s="60">
        <v>0.97</v>
      </c>
      <c r="Q28" s="57">
        <v>1.6656440521696791E-3</v>
      </c>
      <c r="R28" s="58">
        <v>4.7960788111567343E-3</v>
      </c>
      <c r="S28" s="58">
        <v>4.8667729664427133E-3</v>
      </c>
      <c r="T28" s="59">
        <v>0.95090450235057322</v>
      </c>
      <c r="U28" s="59">
        <v>1.0340825437228971</v>
      </c>
      <c r="V28" s="59">
        <v>1.03</v>
      </c>
      <c r="W28" s="60">
        <v>0.99</v>
      </c>
      <c r="X28" s="29">
        <f t="shared" si="28"/>
        <v>3.7899559115146086E-2</v>
      </c>
      <c r="Y28" s="30">
        <f t="shared" si="28"/>
        <v>5.1553421880854211E-2</v>
      </c>
      <c r="Z28" s="29">
        <f t="shared" si="24"/>
        <v>3.5630742390655223E-2</v>
      </c>
      <c r="AA28" s="30">
        <f t="shared" si="25"/>
        <v>2.5838766448450512E-2</v>
      </c>
      <c r="AB28" s="51">
        <f t="shared" si="26"/>
        <v>-7.6791745290705649E-2</v>
      </c>
      <c r="AC28" s="42">
        <f t="shared" si="27"/>
        <v>4.4527821942320411E-2</v>
      </c>
    </row>
    <row r="29" spans="1:29" s="2" customFormat="1" ht="25.15" customHeight="1" thickBot="1">
      <c r="A29" s="14" t="s">
        <v>66</v>
      </c>
      <c r="B29" s="14" t="s">
        <v>65</v>
      </c>
      <c r="C29" s="61">
        <v>1.196190817583689E-2</v>
      </c>
      <c r="D29" s="62">
        <v>7.241600107057964E-3</v>
      </c>
      <c r="E29" s="62">
        <v>1.0291931306148552E-2</v>
      </c>
      <c r="F29" s="63">
        <v>1.1149021660198111</v>
      </c>
      <c r="G29" s="63">
        <v>1.0050031321221138</v>
      </c>
      <c r="H29" s="63">
        <v>1.0695972091732284</v>
      </c>
      <c r="I29" s="64">
        <v>0.98031632635279808</v>
      </c>
      <c r="J29" s="61">
        <v>8.8208493352911112E-3</v>
      </c>
      <c r="K29" s="62">
        <v>2.3398107166838766E-4</v>
      </c>
      <c r="L29" s="62">
        <v>4.8533850259839806E-3</v>
      </c>
      <c r="M29" s="63">
        <v>0.94205016392300378</v>
      </c>
      <c r="N29" s="63">
        <v>0.99647472762520595</v>
      </c>
      <c r="O29" s="63">
        <v>0.90870239013750731</v>
      </c>
      <c r="P29" s="64">
        <v>0.98098470189534881</v>
      </c>
      <c r="Q29" s="61">
        <v>4.1813085460823034E-3</v>
      </c>
      <c r="R29" s="62">
        <v>9.2910212733408415E-4</v>
      </c>
      <c r="S29" s="62">
        <v>-6.8887909439276551E-4</v>
      </c>
      <c r="T29" s="63">
        <v>0.91556691105145849</v>
      </c>
      <c r="U29" s="63">
        <v>1.0256619587365103</v>
      </c>
      <c r="V29" s="63">
        <v>1.0791667260132687</v>
      </c>
      <c r="W29" s="64">
        <v>0.98129104762682384</v>
      </c>
      <c r="X29" s="31">
        <f t="shared" ref="X29" si="29">F29/H29-1</f>
        <v>4.2357026044974599E-2</v>
      </c>
      <c r="Y29" s="32">
        <f t="shared" ref="Y29" si="30">G29/I29-1</f>
        <v>2.5182489677756603E-2</v>
      </c>
      <c r="Z29" s="31">
        <f t="shared" si="24"/>
        <v>3.6698234919851247E-2</v>
      </c>
      <c r="AA29" s="32">
        <f t="shared" si="25"/>
        <v>1.5790282661828581E-2</v>
      </c>
      <c r="AB29" s="52">
        <f t="shared" ref="AB29" si="31">T29/V29-1</f>
        <v>-0.15159827579765339</v>
      </c>
      <c r="AC29" s="43">
        <f t="shared" ref="AC29" si="32">U29/W29-1</f>
        <v>4.5216871403233716E-2</v>
      </c>
    </row>
    <row r="30" spans="1:29" s="2" customFormat="1" ht="25.15" customHeight="1" thickBot="1">
      <c r="A30" s="14" t="s">
        <v>63</v>
      </c>
      <c r="B30" s="14" t="s">
        <v>64</v>
      </c>
      <c r="C30" s="61">
        <v>5.8615165041214163E-3</v>
      </c>
      <c r="D30" s="62">
        <v>2.7584732985863245E-3</v>
      </c>
      <c r="E30" s="62">
        <v>4.0838635294348936E-3</v>
      </c>
      <c r="F30" s="63">
        <v>0.9809507806330976</v>
      </c>
      <c r="G30" s="63">
        <v>1.0048437178459095</v>
      </c>
      <c r="H30" s="63">
        <v>0.96</v>
      </c>
      <c r="I30" s="64">
        <v>0.98</v>
      </c>
      <c r="J30" s="61">
        <v>5.6818758550200689E-3</v>
      </c>
      <c r="K30" s="62">
        <v>4.4782955498618251E-4</v>
      </c>
      <c r="L30" s="62">
        <v>-5.175039203304377E-3</v>
      </c>
      <c r="M30" s="63">
        <v>0.98377225889527586</v>
      </c>
      <c r="N30" s="63">
        <v>0.99733451354482205</v>
      </c>
      <c r="O30" s="63">
        <v>0.94</v>
      </c>
      <c r="P30" s="64">
        <v>0.97</v>
      </c>
      <c r="Q30" s="61">
        <v>1.4907493123565985E-3</v>
      </c>
      <c r="R30" s="62">
        <v>1.9164396811250751E-2</v>
      </c>
      <c r="S30" s="62">
        <v>2.5484549449670008E-2</v>
      </c>
      <c r="T30" s="63">
        <v>0.99081656813069918</v>
      </c>
      <c r="U30" s="63">
        <v>0.97811741812670128</v>
      </c>
      <c r="V30" s="63">
        <v>0.97</v>
      </c>
      <c r="W30" s="64">
        <v>0.99</v>
      </c>
      <c r="X30" s="31">
        <f t="shared" ref="X30" si="33">F30/H30-1</f>
        <v>2.1823729826143445E-2</v>
      </c>
      <c r="Y30" s="32">
        <f t="shared" ref="Y30" si="34">G30/I30-1</f>
        <v>2.5350732495825978E-2</v>
      </c>
      <c r="Z30" s="31">
        <f t="shared" ref="Z30" si="35">M30/O30-1</f>
        <v>4.6566232867314872E-2</v>
      </c>
      <c r="AA30" s="32">
        <f t="shared" ref="AA30" si="36">N30/P30-1</f>
        <v>2.817991087095062E-2</v>
      </c>
      <c r="AB30" s="52">
        <f t="shared" ref="AB30" si="37">T30/V30-1</f>
        <v>2.1460379516184735E-2</v>
      </c>
      <c r="AC30" s="43">
        <f t="shared" ref="AC30" si="38">U30/W30-1</f>
        <v>-1.2002607952827038E-2</v>
      </c>
    </row>
    <row r="31" spans="1:29" s="8" customFormat="1" ht="30" customHeight="1" thickBot="1">
      <c r="A31" s="14" t="s">
        <v>74</v>
      </c>
      <c r="B31" s="14" t="s">
        <v>72</v>
      </c>
      <c r="C31" s="57">
        <v>3.4559365232253755E-5</v>
      </c>
      <c r="D31" s="58">
        <v>1.474515440020437E-3</v>
      </c>
      <c r="E31" s="58">
        <v>1.723969434477785E-3</v>
      </c>
      <c r="F31" s="59">
        <v>1.0021304432325673</v>
      </c>
      <c r="G31" s="59">
        <v>0.95810666886683371</v>
      </c>
      <c r="H31" s="59">
        <v>1</v>
      </c>
      <c r="I31" s="60">
        <v>0.97</v>
      </c>
      <c r="J31" s="61">
        <v>8.3421125337477251E-4</v>
      </c>
      <c r="K31" s="62">
        <v>1.9943490046849663E-3</v>
      </c>
      <c r="L31" s="62">
        <v>3.2568820425938967E-3</v>
      </c>
      <c r="M31" s="63">
        <v>1.0006972587199141</v>
      </c>
      <c r="N31" s="63">
        <v>0.98195278600717251</v>
      </c>
      <c r="O31" s="63">
        <v>1</v>
      </c>
      <c r="P31" s="64">
        <v>0.98</v>
      </c>
      <c r="Q31" s="61">
        <v>9.1360669878291312E-4</v>
      </c>
      <c r="R31" s="62">
        <v>3.5873032249523393E-3</v>
      </c>
      <c r="S31" s="62">
        <v>9.3088478564195189E-3</v>
      </c>
      <c r="T31" s="63">
        <v>1.0055430499912881</v>
      </c>
      <c r="U31" s="63">
        <v>0.98802081449870316</v>
      </c>
      <c r="V31" s="63">
        <v>1</v>
      </c>
      <c r="W31" s="64">
        <v>0.96</v>
      </c>
      <c r="X31" s="31">
        <f t="shared" ref="X31" si="39">F31/H31-1</f>
        <v>2.1304432325672806E-3</v>
      </c>
      <c r="Y31" s="32">
        <f t="shared" ref="Y31" si="40">G31/I31-1</f>
        <v>-1.2261166116666278E-2</v>
      </c>
      <c r="Z31" s="31">
        <f t="shared" ref="Z31" si="41">M31/O31-1</f>
        <v>6.9725871991410671E-4</v>
      </c>
      <c r="AA31" s="32">
        <f t="shared" ref="AA31" si="42">N31/P31-1</f>
        <v>1.9926387828290704E-3</v>
      </c>
      <c r="AB31" s="52">
        <f t="shared" ref="AB31" si="43">T31/V31-1</f>
        <v>5.5430499912880737E-3</v>
      </c>
      <c r="AC31" s="43">
        <f t="shared" ref="AC31" si="44">U31/W31-1</f>
        <v>2.9188348436149258E-2</v>
      </c>
    </row>
    <row r="32" spans="1:29" ht="30" customHeight="1" thickBot="1">
      <c r="A32" s="14" t="s">
        <v>77</v>
      </c>
      <c r="B32" s="14" t="s">
        <v>76</v>
      </c>
      <c r="C32" s="83"/>
      <c r="D32" s="84"/>
      <c r="E32" s="84"/>
      <c r="F32" s="85"/>
      <c r="G32" s="85"/>
      <c r="H32" s="85"/>
      <c r="I32" s="86"/>
      <c r="J32" s="61">
        <v>4.6354614759389033E-3</v>
      </c>
      <c r="K32" s="62">
        <v>1.5725707628955496E-3</v>
      </c>
      <c r="L32" s="62">
        <v>1.2820236200011307E-3</v>
      </c>
      <c r="M32" s="63">
        <v>0.98440492359669762</v>
      </c>
      <c r="N32" s="63">
        <v>0.98680520564528162</v>
      </c>
      <c r="O32" s="63">
        <v>0.98</v>
      </c>
      <c r="P32" s="64">
        <v>0.98</v>
      </c>
      <c r="Q32" s="61">
        <v>3.2816808772120898E-3</v>
      </c>
      <c r="R32" s="62">
        <v>-2.9352699304366348E-4</v>
      </c>
      <c r="S32" s="62">
        <v>-2.7803594336304565E-5</v>
      </c>
      <c r="T32" s="63">
        <v>0.97695915232208952</v>
      </c>
      <c r="U32" s="63">
        <v>0.97509942801630289</v>
      </c>
      <c r="V32" s="63">
        <v>0.97</v>
      </c>
      <c r="W32" s="64">
        <v>0.92</v>
      </c>
      <c r="X32" s="31"/>
      <c r="Y32" s="32"/>
      <c r="Z32" s="31">
        <f t="shared" ref="Z32" si="45">M32/O32-1</f>
        <v>4.4948199966301505E-3</v>
      </c>
      <c r="AA32" s="32">
        <f t="shared" ref="AA32" si="46">N32/P32-1</f>
        <v>6.9440873931445601E-3</v>
      </c>
      <c r="AB32" s="52">
        <f t="shared" ref="AB32" si="47">T32/V32-1</f>
        <v>7.1743838372058111E-3</v>
      </c>
      <c r="AC32" s="43">
        <f t="shared" ref="AC32" si="48">U32/W32-1</f>
        <v>5.9890682626416059E-2</v>
      </c>
    </row>
    <row r="33" spans="1:29" ht="30" customHeight="1">
      <c r="N33"/>
      <c r="O33"/>
      <c r="P33"/>
    </row>
    <row r="34" spans="1:29" ht="30" customHeight="1">
      <c r="N34"/>
      <c r="O34"/>
      <c r="P34"/>
    </row>
    <row r="35" spans="1:29" ht="30" customHeight="1">
      <c r="N35"/>
      <c r="O35"/>
      <c r="P35"/>
    </row>
    <row r="36" spans="1:29" ht="30" customHeight="1" thickBot="1">
      <c r="N36"/>
      <c r="O36"/>
      <c r="P36"/>
    </row>
    <row r="37" spans="1:29" s="2" customFormat="1" ht="25.15" customHeight="1" thickBot="1">
      <c r="A37" s="12" t="s">
        <v>87</v>
      </c>
      <c r="B37" s="22" t="s">
        <v>47</v>
      </c>
      <c r="C37" s="57">
        <v>0.15222459802022825</v>
      </c>
      <c r="D37" s="58">
        <v>0.15160104327170942</v>
      </c>
      <c r="E37" s="58">
        <v>0.15314157300370895</v>
      </c>
      <c r="F37" s="59">
        <v>0.53582004811170059</v>
      </c>
      <c r="G37" s="59">
        <v>1.0064964949952209</v>
      </c>
      <c r="H37" s="59">
        <v>0.56705904422581332</v>
      </c>
      <c r="I37" s="60">
        <v>0.98838896454567915</v>
      </c>
      <c r="J37" s="57">
        <v>0.12189189394559607</v>
      </c>
      <c r="K37" s="58">
        <v>0.12142245564580828</v>
      </c>
      <c r="L37" s="58">
        <v>0.12292745383017478</v>
      </c>
      <c r="M37" s="59">
        <v>0.85266017761208701</v>
      </c>
      <c r="N37" s="59">
        <v>0.99923490418995675</v>
      </c>
      <c r="O37" s="59">
        <v>0.88356806168444835</v>
      </c>
      <c r="P37" s="60">
        <v>1.004325438873461</v>
      </c>
      <c r="Q37" s="57">
        <v>6.0368051518425697E-2</v>
      </c>
      <c r="R37" s="58">
        <v>6.8517487007282663E-2</v>
      </c>
      <c r="S37" s="58">
        <v>6.6251950715258218E-2</v>
      </c>
      <c r="T37" s="59">
        <v>0.84208454161123647</v>
      </c>
      <c r="U37" s="59">
        <v>1.0058548121382507</v>
      </c>
      <c r="V37" s="59">
        <v>0.85943125937031806</v>
      </c>
      <c r="W37" s="60">
        <v>0.99065283819665229</v>
      </c>
      <c r="X37" s="29">
        <f t="shared" ref="X37:X39" si="49">F37/H37-1</f>
        <v>-5.5089494528320793E-2</v>
      </c>
      <c r="Y37" s="30">
        <f t="shared" ref="Y37:Y39" si="50">G37/I37-1</f>
        <v>1.832024749271155E-2</v>
      </c>
      <c r="Z37" s="29">
        <f t="shared" ref="Z37:Z39" si="51">M37/O37-1</f>
        <v>-3.4980761995219711E-2</v>
      </c>
      <c r="AA37" s="30">
        <f t="shared" ref="AA37:AA39" si="52">N37/P37-1</f>
        <v>-5.0686107176716177E-3</v>
      </c>
      <c r="AB37" s="51">
        <f t="shared" ref="AB37:AB39" si="53">T37/V37-1</f>
        <v>-2.0183950222838143E-2</v>
      </c>
      <c r="AC37" s="42">
        <f t="shared" ref="AC37:AC39" si="54">U37/W37-1</f>
        <v>1.5345409971541102E-2</v>
      </c>
    </row>
    <row r="38" spans="1:29" s="2" customFormat="1" ht="25.15" customHeight="1" thickBot="1">
      <c r="A38" s="12" t="s">
        <v>88</v>
      </c>
      <c r="B38" s="22" t="s">
        <v>47</v>
      </c>
      <c r="C38" s="57">
        <v>0.47194094224756078</v>
      </c>
      <c r="D38" s="58">
        <v>0.44628389783327627</v>
      </c>
      <c r="E38" s="58">
        <v>0.44634388191463692</v>
      </c>
      <c r="F38" s="59">
        <v>0.63532362316073454</v>
      </c>
      <c r="G38" s="59">
        <v>1.0265643916242901</v>
      </c>
      <c r="H38" s="59">
        <v>0.67158002379449599</v>
      </c>
      <c r="I38" s="60">
        <v>1.0251824750136909</v>
      </c>
      <c r="J38" s="57">
        <v>0.22116005525041654</v>
      </c>
      <c r="K38" s="58">
        <v>0.21662312469088407</v>
      </c>
      <c r="L38" s="58">
        <v>0.22056118444336903</v>
      </c>
      <c r="M38" s="59">
        <v>0.88308261176700753</v>
      </c>
      <c r="N38" s="59">
        <v>1.0153064092648838</v>
      </c>
      <c r="O38" s="59">
        <v>1.0161099181310125</v>
      </c>
      <c r="P38" s="60">
        <v>1.0457082147560959</v>
      </c>
      <c r="Q38" s="57">
        <v>0.11328139136868187</v>
      </c>
      <c r="R38" s="58">
        <v>0.12032953817120634</v>
      </c>
      <c r="S38" s="58">
        <v>0.12336298071549223</v>
      </c>
      <c r="T38" s="59">
        <v>0.84410927936892477</v>
      </c>
      <c r="U38" s="59">
        <v>1.0538393599443219</v>
      </c>
      <c r="V38" s="59">
        <v>0.95040515482639953</v>
      </c>
      <c r="W38" s="60">
        <v>1.0244285570770699</v>
      </c>
      <c r="X38" s="29"/>
      <c r="Y38" s="30"/>
      <c r="Z38" s="29"/>
      <c r="AA38" s="30"/>
      <c r="AB38" s="51"/>
      <c r="AC38" s="42"/>
    </row>
    <row r="39" spans="1:29" s="2" customFormat="1" ht="25.15" customHeight="1" thickBot="1">
      <c r="A39" s="14" t="s">
        <v>89</v>
      </c>
      <c r="B39" s="14" t="s">
        <v>75</v>
      </c>
      <c r="C39" s="57">
        <v>9.2192389272185427E-3</v>
      </c>
      <c r="D39" s="58">
        <v>8.1404830401206052E-3</v>
      </c>
      <c r="E39" s="58">
        <v>9.527647714743126E-3</v>
      </c>
      <c r="F39" s="59">
        <v>0.98458748004405205</v>
      </c>
      <c r="G39" s="59">
        <v>1.0046916253656379</v>
      </c>
      <c r="H39" s="59">
        <v>0.96</v>
      </c>
      <c r="I39" s="60">
        <v>0.93</v>
      </c>
      <c r="J39" s="57">
        <v>6.7792887923350809E-3</v>
      </c>
      <c r="K39" s="58">
        <v>6.5607052215698181E-3</v>
      </c>
      <c r="L39" s="58">
        <v>7.0005883640090472E-3</v>
      </c>
      <c r="M39" s="59">
        <v>0.99132248477206897</v>
      </c>
      <c r="N39" s="59">
        <v>1.0020880703184636</v>
      </c>
      <c r="O39" s="59">
        <v>0.94</v>
      </c>
      <c r="P39" s="60">
        <v>0.95</v>
      </c>
      <c r="Q39" s="57">
        <v>4.4855248336116704E-3</v>
      </c>
      <c r="R39" s="58">
        <v>-1.7954092464863847E-3</v>
      </c>
      <c r="S39" s="58">
        <v>9.0407403186202329E-3</v>
      </c>
      <c r="T39" s="59">
        <v>0.99261436128247094</v>
      </c>
      <c r="U39" s="59">
        <v>1.006427110763281</v>
      </c>
      <c r="V39" s="59">
        <v>0.97</v>
      </c>
      <c r="W39" s="60">
        <v>0.97</v>
      </c>
      <c r="X39" s="29">
        <f t="shared" si="49"/>
        <v>2.5611958379220923E-2</v>
      </c>
      <c r="Y39" s="30">
        <f t="shared" si="50"/>
        <v>8.0313575661976166E-2</v>
      </c>
      <c r="Z39" s="29">
        <f t="shared" si="51"/>
        <v>5.4598388055392633E-2</v>
      </c>
      <c r="AA39" s="30">
        <f t="shared" si="52"/>
        <v>5.4829547703646009E-2</v>
      </c>
      <c r="AB39" s="51">
        <f t="shared" si="53"/>
        <v>2.3313774518011199E-2</v>
      </c>
      <c r="AC39" s="42">
        <f t="shared" si="54"/>
        <v>3.7553722436372228E-2</v>
      </c>
    </row>
    <row r="40" spans="1:29" ht="30" customHeight="1" thickBot="1">
      <c r="A40" s="14" t="s">
        <v>90</v>
      </c>
      <c r="B40" s="14" t="s">
        <v>75</v>
      </c>
      <c r="C40" s="57">
        <v>1.3887034173875268E-2</v>
      </c>
      <c r="D40" s="58">
        <v>1.268010088915611E-2</v>
      </c>
      <c r="E40" s="58">
        <v>1.2396377860170782E-2</v>
      </c>
      <c r="F40" s="59">
        <v>1.0090160438386018</v>
      </c>
      <c r="G40" s="59">
        <v>1.0162626414015794</v>
      </c>
      <c r="H40" s="59">
        <v>0.96</v>
      </c>
      <c r="I40" s="60">
        <v>0.95</v>
      </c>
      <c r="J40" s="57">
        <v>7.0030793871391217E-3</v>
      </c>
      <c r="K40" s="58">
        <v>7.492202566443118E-3</v>
      </c>
      <c r="L40" s="58">
        <v>7.8189928901377659E-3</v>
      </c>
      <c r="M40" s="59">
        <v>1.0018977021102278</v>
      </c>
      <c r="N40" s="59">
        <v>1.0078051892699129</v>
      </c>
      <c r="O40" s="59">
        <v>1</v>
      </c>
      <c r="P40" s="60">
        <v>0.97</v>
      </c>
      <c r="Q40" s="57">
        <v>2.6638822118129624E-3</v>
      </c>
      <c r="R40" s="58">
        <v>7.5800852504553928E-4</v>
      </c>
      <c r="S40" s="58">
        <v>1.4471182635985846E-3</v>
      </c>
      <c r="T40" s="59">
        <v>0.99661320113130736</v>
      </c>
      <c r="U40" s="59">
        <v>1.0010206282581624</v>
      </c>
      <c r="V40" s="59">
        <v>1</v>
      </c>
      <c r="W40" s="60">
        <v>1.03</v>
      </c>
      <c r="X40" s="29">
        <f t="shared" ref="X40" si="55">F40/H40-1</f>
        <v>5.1058378998543485E-2</v>
      </c>
      <c r="Y40" s="30">
        <f t="shared" ref="Y40" si="56">G40/I40-1</f>
        <v>6.9750148843767734E-2</v>
      </c>
      <c r="Z40" s="29">
        <f t="shared" ref="Z40" si="57">M40/O40-1</f>
        <v>1.8977021102277725E-3</v>
      </c>
      <c r="AA40" s="30">
        <f t="shared" ref="AA40" si="58">N40/P40-1</f>
        <v>3.8974421927745251E-2</v>
      </c>
      <c r="AB40" s="51">
        <f t="shared" ref="AB40" si="59">T40/V40-1</f>
        <v>-3.386798868692642E-3</v>
      </c>
      <c r="AC40" s="42">
        <f t="shared" ref="AC40" si="60">U40/W40-1</f>
        <v>-2.8135312370716092E-2</v>
      </c>
    </row>
    <row r="41" spans="1:29" ht="30" customHeight="1" thickBot="1">
      <c r="N41"/>
      <c r="O41"/>
      <c r="P41"/>
    </row>
    <row r="42" spans="1:29" ht="30" customHeight="1" thickBot="1">
      <c r="A42" s="114" t="s">
        <v>95</v>
      </c>
      <c r="B42" s="114"/>
      <c r="C42" s="115"/>
      <c r="D42" s="115"/>
      <c r="E42" s="115"/>
      <c r="F42" s="115"/>
      <c r="G42" s="115"/>
      <c r="H42" s="116"/>
      <c r="I42" s="116"/>
      <c r="J42" s="115"/>
      <c r="K42" s="115"/>
      <c r="L42" s="115"/>
      <c r="M42" s="115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98"/>
    </row>
    <row r="43" spans="1:29" s="2" customFormat="1" ht="25.15" customHeight="1" thickBot="1">
      <c r="A43" s="12" t="s">
        <v>84</v>
      </c>
      <c r="B43" s="22" t="s">
        <v>85</v>
      </c>
      <c r="C43" s="57">
        <v>0.11354749023516283</v>
      </c>
      <c r="D43" s="58">
        <v>0.1477479623060739</v>
      </c>
      <c r="E43" s="58">
        <v>0.15948436907295346</v>
      </c>
      <c r="F43" s="59">
        <v>0.98355271208688622</v>
      </c>
      <c r="G43" s="59">
        <v>1.08</v>
      </c>
      <c r="H43" s="59">
        <v>0.98</v>
      </c>
      <c r="I43" s="60">
        <v>1.07</v>
      </c>
      <c r="J43" s="57">
        <v>7.8338628203071595E-2</v>
      </c>
      <c r="K43" s="58">
        <v>0.10475860602366392</v>
      </c>
      <c r="L43" s="58">
        <v>0.11868404660332058</v>
      </c>
      <c r="M43" s="59">
        <v>0.99</v>
      </c>
      <c r="N43" s="59">
        <v>1.01</v>
      </c>
      <c r="O43" s="59">
        <v>0.99613965485536349</v>
      </c>
      <c r="P43" s="60">
        <v>1.0174679545346936</v>
      </c>
      <c r="Q43" s="57">
        <v>3.9817161280991067E-2</v>
      </c>
      <c r="R43" s="58">
        <v>7.228201911850031E-2</v>
      </c>
      <c r="S43" s="58">
        <v>8.2402648522229699E-2</v>
      </c>
      <c r="T43" s="59">
        <v>0.96</v>
      </c>
      <c r="U43" s="59">
        <v>1.01</v>
      </c>
      <c r="V43" s="59">
        <v>0.96</v>
      </c>
      <c r="W43" s="60">
        <v>0.99</v>
      </c>
      <c r="X43" s="29">
        <f t="shared" ref="X43:X44" si="61">F43/H43-1</f>
        <v>3.6252164151899802E-3</v>
      </c>
      <c r="Y43" s="30">
        <f t="shared" ref="Y43:Y44" si="62">G43/I43-1</f>
        <v>9.3457943925234765E-3</v>
      </c>
      <c r="Z43" s="29">
        <f t="shared" ref="Z43:Z44" si="63">M43/O43-1</f>
        <v>-6.1634478915056912E-3</v>
      </c>
      <c r="AA43" s="30">
        <f t="shared" ref="AA43:AA44" si="64">N43/P43-1</f>
        <v>-7.3397442164248039E-3</v>
      </c>
      <c r="AB43" s="51">
        <f t="shared" ref="AB43:AB44" si="65">T43/V43-1</f>
        <v>0</v>
      </c>
      <c r="AC43" s="42">
        <f t="shared" ref="AC43:AC44" si="66">U43/W43-1</f>
        <v>2.020202020202011E-2</v>
      </c>
    </row>
    <row r="44" spans="1:29" s="2" customFormat="1" ht="25.15" customHeight="1" thickBot="1">
      <c r="A44" s="14" t="s">
        <v>96</v>
      </c>
      <c r="B44" s="14" t="s">
        <v>94</v>
      </c>
      <c r="C44" s="61">
        <v>0.1061</v>
      </c>
      <c r="D44" s="62">
        <v>2.7400000000000001E-2</v>
      </c>
      <c r="E44" s="62">
        <v>3.5700000000000003E-2</v>
      </c>
      <c r="F44" s="63">
        <v>1.04</v>
      </c>
      <c r="G44" s="63">
        <v>1</v>
      </c>
      <c r="H44" s="63">
        <v>0.98</v>
      </c>
      <c r="I44" s="64">
        <v>1.02</v>
      </c>
      <c r="J44" s="61">
        <v>0.19120000000000001</v>
      </c>
      <c r="K44" s="62">
        <v>6.6600000000000006E-2</v>
      </c>
      <c r="L44" s="62">
        <v>8.2699999999999996E-2</v>
      </c>
      <c r="M44" s="63">
        <v>1.04</v>
      </c>
      <c r="N44" s="63">
        <v>1</v>
      </c>
      <c r="O44" s="63">
        <v>0.97</v>
      </c>
      <c r="P44" s="64">
        <v>1.01</v>
      </c>
      <c r="Q44" s="61">
        <v>0.28470000000000001</v>
      </c>
      <c r="R44" s="62">
        <v>9.2399999999999996E-2</v>
      </c>
      <c r="S44" s="62">
        <v>0.1113</v>
      </c>
      <c r="T44" s="63">
        <v>1.03</v>
      </c>
      <c r="U44" s="63">
        <v>1</v>
      </c>
      <c r="V44" s="63">
        <v>0.98</v>
      </c>
      <c r="W44" s="64">
        <v>1.01</v>
      </c>
      <c r="X44" s="31">
        <f t="shared" si="61"/>
        <v>6.1224489795918435E-2</v>
      </c>
      <c r="Y44" s="32">
        <f t="shared" si="62"/>
        <v>-1.9607843137254943E-2</v>
      </c>
      <c r="Z44" s="31">
        <f t="shared" si="63"/>
        <v>7.2164948453608213E-2</v>
      </c>
      <c r="AA44" s="32">
        <f t="shared" si="64"/>
        <v>-9.9009900990099098E-3</v>
      </c>
      <c r="AB44" s="52">
        <f t="shared" si="65"/>
        <v>5.1020408163265252E-2</v>
      </c>
      <c r="AC44" s="43">
        <f t="shared" si="66"/>
        <v>-9.9009900990099098E-3</v>
      </c>
    </row>
    <row r="50" spans="1:16" ht="30" customHeight="1" thickBot="1"/>
    <row r="51" spans="1:16" ht="30" customHeight="1" thickBot="1">
      <c r="A51" s="9"/>
      <c r="B51" s="10"/>
      <c r="C51" s="37" t="s">
        <v>11</v>
      </c>
      <c r="D51" s="44"/>
      <c r="E51" s="45" t="s">
        <v>12</v>
      </c>
      <c r="F51" s="46"/>
      <c r="G51" s="44"/>
      <c r="H51" s="45" t="s">
        <v>29</v>
      </c>
      <c r="I51" s="46"/>
    </row>
    <row r="52" spans="1:16" ht="39.75" customHeight="1" thickBot="1">
      <c r="A52" s="12" t="s">
        <v>3</v>
      </c>
      <c r="B52" s="22" t="s">
        <v>4</v>
      </c>
      <c r="C52" s="72" t="s">
        <v>67</v>
      </c>
      <c r="D52" s="72" t="s">
        <v>67</v>
      </c>
      <c r="E52" s="24" t="s">
        <v>30</v>
      </c>
      <c r="F52" s="24" t="s">
        <v>31</v>
      </c>
      <c r="G52" s="40" t="s">
        <v>67</v>
      </c>
      <c r="H52" s="24" t="s">
        <v>30</v>
      </c>
      <c r="I52" s="24" t="s">
        <v>31</v>
      </c>
    </row>
    <row r="53" spans="1:16" ht="30" customHeight="1" thickBot="1">
      <c r="A53" s="12" t="s">
        <v>25</v>
      </c>
      <c r="B53" s="76" t="s">
        <v>26</v>
      </c>
      <c r="C53" s="107">
        <v>0.48720000000000002</v>
      </c>
      <c r="D53" s="107">
        <v>3.7100000000000001E-2</v>
      </c>
      <c r="E53" s="108"/>
      <c r="F53" s="108"/>
      <c r="G53" s="107">
        <v>8.0000000000000002E-3</v>
      </c>
      <c r="H53" s="108"/>
      <c r="I53" s="108"/>
      <c r="L53" s="87"/>
      <c r="M53" s="87"/>
      <c r="P53" s="88"/>
    </row>
    <row r="54" spans="1:16" ht="30" customHeight="1" thickBot="1">
      <c r="A54" s="12" t="s">
        <v>8</v>
      </c>
      <c r="B54" s="77" t="s">
        <v>9</v>
      </c>
      <c r="C54" s="109">
        <v>0.99</v>
      </c>
      <c r="D54" s="109">
        <v>0.54959999999999998</v>
      </c>
      <c r="E54" s="110"/>
      <c r="F54" s="110"/>
      <c r="G54" s="109">
        <v>0.51759999999999995</v>
      </c>
      <c r="H54" s="110"/>
      <c r="I54" s="110"/>
      <c r="L54" s="87"/>
      <c r="M54" s="87"/>
      <c r="P54" s="88"/>
    </row>
    <row r="55" spans="1:16" ht="30" customHeight="1" thickBot="1">
      <c r="A55" s="12" t="s">
        <v>27</v>
      </c>
      <c r="B55" s="77" t="s">
        <v>7</v>
      </c>
      <c r="C55" s="110"/>
      <c r="D55" s="109">
        <v>0.1905</v>
      </c>
      <c r="E55" s="111"/>
      <c r="F55" s="111"/>
      <c r="G55" s="109">
        <v>0.28610000000000002</v>
      </c>
      <c r="H55" s="112"/>
      <c r="I55" s="112"/>
      <c r="L55" s="87"/>
      <c r="M55" s="87"/>
      <c r="P55" s="88"/>
    </row>
    <row r="56" spans="1:16" ht="30" customHeight="1" thickBot="1">
      <c r="A56" s="12" t="s">
        <v>35</v>
      </c>
      <c r="B56" s="77" t="s">
        <v>45</v>
      </c>
      <c r="C56" s="110"/>
      <c r="D56" s="109">
        <v>0.1154</v>
      </c>
      <c r="E56" s="112"/>
      <c r="F56" s="112"/>
      <c r="G56" s="109">
        <v>0.14549999999999999</v>
      </c>
      <c r="H56" s="112"/>
      <c r="I56" s="112"/>
      <c r="K56" s="1"/>
      <c r="L56" s="89"/>
      <c r="M56" s="89"/>
      <c r="N56" s="1"/>
      <c r="O56" s="1"/>
      <c r="P56" s="89"/>
    </row>
    <row r="57" spans="1:16" ht="30" customHeight="1" thickBot="1">
      <c r="A57" s="12" t="s">
        <v>28</v>
      </c>
      <c r="B57" s="77" t="s">
        <v>10</v>
      </c>
      <c r="C57" s="110"/>
      <c r="D57" s="109">
        <v>5.4399999999999997E-2</v>
      </c>
      <c r="E57" s="112"/>
      <c r="F57" s="112"/>
      <c r="G57" s="109">
        <v>2.5899999999999999E-2</v>
      </c>
      <c r="H57" s="112"/>
      <c r="I57" s="112"/>
      <c r="M57" s="87"/>
      <c r="P57" s="88"/>
    </row>
    <row r="58" spans="1:16" ht="30" customHeight="1" thickBot="1">
      <c r="A58" s="12" t="s">
        <v>36</v>
      </c>
      <c r="B58" s="77" t="s">
        <v>46</v>
      </c>
      <c r="C58" s="110"/>
      <c r="D58" s="109">
        <v>2.0899999999999998E-2</v>
      </c>
      <c r="E58" s="112"/>
      <c r="F58" s="112"/>
      <c r="G58" s="109">
        <v>5.5500000000000001E-2</v>
      </c>
      <c r="H58" s="112"/>
      <c r="I58" s="112"/>
      <c r="M58" s="87"/>
      <c r="P58" s="88"/>
    </row>
    <row r="59" spans="1:16" ht="30" customHeight="1" thickBot="1">
      <c r="A59" s="12" t="s">
        <v>37</v>
      </c>
      <c r="B59" s="77" t="s">
        <v>38</v>
      </c>
      <c r="C59" s="110"/>
      <c r="D59" s="109">
        <v>0.4456</v>
      </c>
      <c r="E59" s="112"/>
      <c r="F59" s="112"/>
      <c r="G59" s="113"/>
      <c r="H59" s="113"/>
      <c r="I59" s="113"/>
      <c r="M59" s="87"/>
      <c r="P59" s="88"/>
    </row>
    <row r="60" spans="1:16" ht="30" customHeight="1" thickBot="1">
      <c r="A60" s="14" t="s">
        <v>39</v>
      </c>
      <c r="B60" s="77" t="s">
        <v>40</v>
      </c>
      <c r="C60" s="110"/>
      <c r="D60" s="109">
        <v>8.6E-3</v>
      </c>
      <c r="E60" s="112"/>
      <c r="F60" s="112"/>
      <c r="G60" s="109">
        <v>1.46E-2</v>
      </c>
      <c r="H60" s="112"/>
      <c r="I60" s="112"/>
      <c r="M60" s="87"/>
      <c r="P60" s="88"/>
    </row>
    <row r="61" spans="1:16" ht="30" customHeight="1" thickBot="1">
      <c r="A61" s="14" t="s">
        <v>41</v>
      </c>
      <c r="B61" s="77" t="s">
        <v>42</v>
      </c>
      <c r="C61" s="110"/>
      <c r="D61" s="109">
        <v>6.9800000000000001E-2</v>
      </c>
      <c r="E61" s="112"/>
      <c r="F61" s="112"/>
      <c r="G61" s="109">
        <v>8.4199999999999997E-2</v>
      </c>
      <c r="H61" s="112"/>
      <c r="I61" s="112"/>
      <c r="K61" s="1"/>
      <c r="L61" s="1"/>
      <c r="M61" s="89"/>
      <c r="N61" s="1"/>
      <c r="O61" s="1"/>
      <c r="P61" s="89"/>
    </row>
    <row r="62" spans="1:16" ht="30" customHeight="1" thickBot="1">
      <c r="A62" s="14" t="s">
        <v>57</v>
      </c>
      <c r="B62" s="77" t="s">
        <v>68</v>
      </c>
      <c r="C62" s="110"/>
      <c r="D62" s="111" t="s">
        <v>92</v>
      </c>
      <c r="E62" s="112"/>
      <c r="F62" s="112"/>
      <c r="G62" s="111" t="s">
        <v>93</v>
      </c>
      <c r="H62" s="112"/>
      <c r="I62" s="112"/>
      <c r="K62" s="1"/>
      <c r="L62" s="1"/>
      <c r="M62" s="89"/>
      <c r="N62" s="1"/>
      <c r="O62" s="1"/>
      <c r="P62" s="89"/>
    </row>
    <row r="63" spans="1:16" ht="30" customHeight="1" thickBot="1">
      <c r="A63" s="14" t="s">
        <v>43</v>
      </c>
      <c r="B63" s="77" t="s">
        <v>44</v>
      </c>
      <c r="C63" s="109">
        <v>6.4100000000000004E-2</v>
      </c>
      <c r="D63" s="109">
        <v>5.8999999999999999E-3</v>
      </c>
      <c r="E63" s="110"/>
      <c r="F63" s="110"/>
      <c r="G63" s="109">
        <v>2.3999999999999998E-3</v>
      </c>
      <c r="H63" s="110"/>
      <c r="I63" s="110"/>
      <c r="K63" s="1"/>
      <c r="L63" s="1"/>
      <c r="M63" s="89"/>
      <c r="N63" s="1"/>
      <c r="O63" s="1"/>
      <c r="P63" s="89"/>
    </row>
    <row r="64" spans="1:16" ht="30" customHeight="1" thickBot="1">
      <c r="A64" s="14" t="s">
        <v>48</v>
      </c>
      <c r="B64" s="77" t="s">
        <v>49</v>
      </c>
      <c r="C64" s="110"/>
      <c r="D64" s="109">
        <v>0.3982</v>
      </c>
      <c r="E64" s="110"/>
      <c r="F64" s="110"/>
      <c r="G64" s="110"/>
      <c r="H64" s="110"/>
      <c r="I64" s="110"/>
      <c r="K64" s="1"/>
      <c r="L64" s="1"/>
      <c r="M64" s="1"/>
      <c r="N64" s="1"/>
      <c r="O64" s="1"/>
      <c r="P64" s="1"/>
    </row>
    <row r="65" spans="1:16" ht="30" customHeight="1" thickBot="1">
      <c r="A65" s="14" t="s">
        <v>50</v>
      </c>
      <c r="B65" s="77" t="s">
        <v>51</v>
      </c>
      <c r="C65" s="110"/>
      <c r="D65" s="109">
        <v>2.5000000000000001E-2</v>
      </c>
      <c r="E65" s="110"/>
      <c r="F65" s="110"/>
      <c r="G65" s="109">
        <v>3.9100000000000003E-2</v>
      </c>
      <c r="H65" s="110"/>
      <c r="I65" s="110"/>
      <c r="K65" s="1"/>
      <c r="L65" s="1"/>
      <c r="M65" s="89"/>
      <c r="N65" s="1"/>
      <c r="O65" s="1"/>
      <c r="P65" s="1"/>
    </row>
    <row r="66" spans="1:16" ht="30" customHeight="1" thickBot="1">
      <c r="A66" s="14" t="s">
        <v>52</v>
      </c>
      <c r="B66" s="77" t="s">
        <v>53</v>
      </c>
      <c r="C66" s="110"/>
      <c r="D66" s="109">
        <v>2.8000000000000001E-2</v>
      </c>
      <c r="E66" s="110"/>
      <c r="F66" s="110"/>
      <c r="G66" s="110"/>
      <c r="H66" s="110"/>
      <c r="I66" s="110"/>
      <c r="K66" s="1"/>
      <c r="L66" s="1"/>
      <c r="M66" s="89"/>
      <c r="N66" s="1"/>
      <c r="O66" s="1"/>
      <c r="P66" s="1"/>
    </row>
    <row r="67" spans="1:16" ht="30" customHeight="1" thickBot="1">
      <c r="A67" s="14" t="s">
        <v>61</v>
      </c>
      <c r="B67" s="77" t="s">
        <v>62</v>
      </c>
      <c r="C67" s="109">
        <v>0.23730000000000001</v>
      </c>
      <c r="D67" s="109">
        <v>5.1200000000000002E-2</v>
      </c>
      <c r="E67" s="110"/>
      <c r="F67" s="110"/>
      <c r="G67" s="109">
        <v>2.4400000000000002E-2</v>
      </c>
      <c r="H67" s="110"/>
      <c r="I67" s="110"/>
      <c r="K67" s="1"/>
      <c r="L67" s="1"/>
      <c r="M67" s="89"/>
      <c r="N67" s="1"/>
      <c r="O67" s="1"/>
      <c r="P67" s="1"/>
    </row>
    <row r="68" spans="1:16" ht="30" customHeight="1" thickBot="1">
      <c r="A68" s="14" t="s">
        <v>66</v>
      </c>
      <c r="B68" s="77" t="s">
        <v>65</v>
      </c>
      <c r="C68" s="109">
        <v>9.4100000000000003E-2</v>
      </c>
      <c r="D68" s="109">
        <v>8.6E-3</v>
      </c>
      <c r="E68" s="110"/>
      <c r="F68" s="110"/>
      <c r="G68" s="109">
        <v>3.8999999999999998E-3</v>
      </c>
      <c r="H68" s="110"/>
      <c r="I68" s="110"/>
      <c r="K68" s="1"/>
      <c r="L68" s="89"/>
      <c r="M68" s="89"/>
      <c r="N68" s="1"/>
      <c r="O68" s="1"/>
      <c r="P68" s="89"/>
    </row>
    <row r="69" spans="1:16" ht="30" customHeight="1" thickBot="1">
      <c r="A69" s="14" t="s">
        <v>63</v>
      </c>
      <c r="B69" s="77" t="s">
        <v>64</v>
      </c>
      <c r="C69" s="109">
        <v>0.1081</v>
      </c>
      <c r="D69" s="109">
        <v>5.1999999999999998E-3</v>
      </c>
      <c r="E69" s="110"/>
      <c r="F69" s="110"/>
      <c r="G69" s="109">
        <v>1.1999999999999999E-3</v>
      </c>
      <c r="H69" s="110"/>
      <c r="I69" s="110"/>
      <c r="K69" s="1"/>
      <c r="L69" s="89"/>
      <c r="M69" s="89"/>
      <c r="N69" s="1"/>
      <c r="O69" s="1"/>
      <c r="P69" s="1"/>
    </row>
    <row r="70" spans="1:16" ht="30" customHeight="1" thickBot="1">
      <c r="A70" s="14" t="s">
        <v>74</v>
      </c>
      <c r="B70" s="77" t="s">
        <v>72</v>
      </c>
      <c r="C70" s="109">
        <v>0.31330000000000002</v>
      </c>
      <c r="D70" s="109">
        <v>7.0999999999999994E-2</v>
      </c>
      <c r="E70" s="110"/>
      <c r="F70" s="110"/>
      <c r="G70" s="109">
        <v>7.8799999999999995E-2</v>
      </c>
      <c r="H70" s="110"/>
      <c r="I70" s="110"/>
      <c r="J70"/>
      <c r="K70" s="90"/>
      <c r="L70" s="91"/>
      <c r="M70" s="91"/>
      <c r="N70" s="90"/>
      <c r="O70" s="90"/>
      <c r="P70" s="91"/>
    </row>
    <row r="71" spans="1:16" ht="30" customHeight="1">
      <c r="B71" s="5"/>
      <c r="F71" s="6"/>
      <c r="G71" s="6"/>
      <c r="H71"/>
      <c r="I71"/>
      <c r="J71"/>
      <c r="K71" s="90"/>
      <c r="L71" s="91"/>
      <c r="M71" s="91"/>
      <c r="N71" s="90"/>
      <c r="O71" s="90"/>
      <c r="P71" s="91"/>
    </row>
    <row r="72" spans="1:16" ht="30" customHeight="1">
      <c r="B72" s="5"/>
      <c r="F72" s="6"/>
      <c r="G72" s="6"/>
      <c r="H72"/>
      <c r="I72"/>
      <c r="J72"/>
      <c r="K72"/>
      <c r="L72"/>
      <c r="M72"/>
      <c r="N72"/>
      <c r="O72"/>
      <c r="P72"/>
    </row>
  </sheetData>
  <conditionalFormatting sqref="J7:J30">
    <cfRule type="cellIs" dxfId="7" priority="10" operator="lessThan">
      <formula>0.3%</formula>
    </cfRule>
  </conditionalFormatting>
  <conditionalFormatting sqref="J31">
    <cfRule type="cellIs" dxfId="6" priority="9" operator="lessThan">
      <formula>0.3%</formula>
    </cfRule>
  </conditionalFormatting>
  <conditionalFormatting sqref="J32">
    <cfRule type="cellIs" dxfId="5" priority="7" operator="lessThan">
      <formula>0.3%</formula>
    </cfRule>
  </conditionalFormatting>
  <conditionalFormatting sqref="J37:J38">
    <cfRule type="cellIs" dxfId="4" priority="5" operator="lessThan">
      <formula>0.3%</formula>
    </cfRule>
  </conditionalFormatting>
  <conditionalFormatting sqref="J39">
    <cfRule type="cellIs" dxfId="3" priority="4" operator="lessThan">
      <formula>0.3%</formula>
    </cfRule>
  </conditionalFormatting>
  <conditionalFormatting sqref="J43">
    <cfRule type="cellIs" dxfId="2" priority="3" operator="lessThan">
      <formula>0.3%</formula>
    </cfRule>
  </conditionalFormatting>
  <conditionalFormatting sqref="J44">
    <cfRule type="cellIs" dxfId="1" priority="2" operator="lessThan">
      <formula>0.3%</formula>
    </cfRule>
  </conditionalFormatting>
  <conditionalFormatting sqref="J40">
    <cfRule type="cellIs" dxfId="0" priority="1" operator="lessThan">
      <formula>0.3%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9"/>
  <sheetViews>
    <sheetView topLeftCell="A61" zoomScale="85" zoomScaleNormal="85" workbookViewId="0">
      <selection activeCell="F70" sqref="F70"/>
    </sheetView>
  </sheetViews>
  <sheetFormatPr defaultRowHeight="15"/>
  <cols>
    <col min="2" max="2" width="13.85546875" customWidth="1"/>
    <col min="6" max="6" width="14" customWidth="1"/>
  </cols>
  <sheetData>
    <row r="1" spans="2:6">
      <c r="F1" t="s">
        <v>20</v>
      </c>
    </row>
    <row r="2" spans="2:6">
      <c r="F2">
        <v>6</v>
      </c>
    </row>
    <row r="3" spans="2:6">
      <c r="B3" s="27" t="str">
        <f>'VTM Tools'!B7</f>
        <v>CST</v>
      </c>
      <c r="C3" s="27">
        <f>'VTM Tools'!J7</f>
        <v>9.9656342284590868E-4</v>
      </c>
      <c r="D3" s="28">
        <f>AVERAGE('VTM Tools'!M7,'VTM Tools'!O7)</f>
        <v>1.03</v>
      </c>
      <c r="E3" s="28">
        <f>AVERAGE('VTM Tools'!N7,'VTM Tools'!P7)</f>
        <v>0.99838908920595304</v>
      </c>
      <c r="F3" s="28">
        <f>(D3+F2*E3)/(F2+1)</f>
        <v>1.0029049336051026</v>
      </c>
    </row>
    <row r="4" spans="2:6">
      <c r="B4" s="27" t="str">
        <f>'VTM Tools'!B8</f>
        <v>DQ</v>
      </c>
      <c r="C4" s="27">
        <f>'VTM Tools'!J8</f>
        <v>1.7577480651062651E-2</v>
      </c>
      <c r="D4" s="28">
        <f>AVERAGE('VTM Tools'!M8,'VTM Tools'!O8)</f>
        <v>1.0150000000000001</v>
      </c>
      <c r="E4" s="28">
        <f>AVERAGE('VTM Tools'!N8,'VTM Tools'!P8)</f>
        <v>1</v>
      </c>
      <c r="F4" s="28">
        <f>(D4+F2*E4)/(F2+1)</f>
        <v>1.0021428571428572</v>
      </c>
    </row>
    <row r="5" spans="2:6">
      <c r="B5" s="27" t="str">
        <f>'VTM Tools'!B9</f>
        <v>CCLM</v>
      </c>
      <c r="C5" s="27">
        <f>'VTM Tools'!J9</f>
        <v>1.0200000000000001E-2</v>
      </c>
      <c r="D5" s="28">
        <f>AVERAGE('VTM Tools'!M9,'VTM Tools'!O9)</f>
        <v>0.99</v>
      </c>
      <c r="E5" s="28">
        <f>AVERAGE('VTM Tools'!N9,'VTM Tools'!P9)</f>
        <v>1</v>
      </c>
      <c r="F5" s="28">
        <f>(D5+F2*E5)/(F2+1)</f>
        <v>0.99857142857142855</v>
      </c>
    </row>
    <row r="6" spans="2:6">
      <c r="B6" s="27" t="str">
        <f>'VTM Tools'!B10</f>
        <v>MTS</v>
      </c>
      <c r="C6" s="27">
        <f>'VTM Tools'!J10</f>
        <v>7.0232176665639004E-3</v>
      </c>
      <c r="D6" s="28">
        <f>AVERAGE('VTM Tools'!M10,'VTM Tools'!O10)</f>
        <v>0.91500000000000004</v>
      </c>
      <c r="E6" s="28">
        <f>AVERAGE('VTM Tools'!N10,'VTM Tools'!P10)</f>
        <v>1</v>
      </c>
      <c r="F6" s="28">
        <f>(D6+F2*E6)/(F2+1)</f>
        <v>0.98785714285714288</v>
      </c>
    </row>
    <row r="7" spans="2:6">
      <c r="B7" s="27" t="str">
        <f>'VTM Tools'!B11</f>
        <v>ALF</v>
      </c>
      <c r="C7" s="27">
        <f>'VTM Tools'!J11</f>
        <v>4.5600000000000002E-2</v>
      </c>
      <c r="D7" s="28">
        <f>AVERAGE('VTM Tools'!M11,'VTM Tools'!O11)</f>
        <v>0.97</v>
      </c>
      <c r="E7" s="28">
        <f>AVERAGE('VTM Tools'!N11,'VTM Tools'!P11)</f>
        <v>0.89500000000000002</v>
      </c>
      <c r="F7" s="28">
        <f>(D7+F2*E7)/(F2+1)</f>
        <v>0.90571428571428569</v>
      </c>
    </row>
    <row r="8" spans="2:6">
      <c r="B8" s="27" t="str">
        <f>'VTM Tools'!B12</f>
        <v>AFF</v>
      </c>
      <c r="C8" s="27">
        <f>'VTM Tools'!J12</f>
        <v>3.0099999999999998E-2</v>
      </c>
      <c r="D8" s="28">
        <f>AVERAGE('VTM Tools'!M12,'VTM Tools'!O12)</f>
        <v>0.81499999999999995</v>
      </c>
      <c r="E8" s="28">
        <f>AVERAGE('VTM Tools'!N12,'VTM Tools'!P12)</f>
        <v>0.96499999999999997</v>
      </c>
      <c r="F8" s="28">
        <f>(D8+F2*E8)/(F2+1)</f>
        <v>0.94357142857142862</v>
      </c>
    </row>
    <row r="9" spans="2:6">
      <c r="B9" s="27" t="str">
        <f>'VTM Tools'!B13</f>
        <v>SbTMC</v>
      </c>
      <c r="C9" s="27">
        <f>'VTM Tools'!J13</f>
        <v>4.5999999999999999E-3</v>
      </c>
      <c r="D9" s="28">
        <f>AVERAGE('VTM Tools'!M13,'VTM Tools'!O13)</f>
        <v>1.0088536028350656</v>
      </c>
      <c r="E9" s="28">
        <f>AVERAGE('VTM Tools'!N13,'VTM Tools'!P13)</f>
        <v>1.0035809702379539</v>
      </c>
      <c r="F9" s="28">
        <f>(D9+F2*E9)/(F2+1)</f>
        <v>1.0043342034661127</v>
      </c>
    </row>
    <row r="10" spans="2:6">
      <c r="B10" s="27" t="str">
        <f>'VTM Tools'!B14</f>
        <v>AMVR</v>
      </c>
      <c r="C10" s="27">
        <f>'VTM Tools'!J14</f>
        <v>1.4200000000000001E-2</v>
      </c>
      <c r="D10" s="28">
        <f>AVERAGE('VTM Tools'!M14,'VTM Tools'!O14)</f>
        <v>0.84499999999999997</v>
      </c>
      <c r="E10" s="28">
        <f>AVERAGE('VTM Tools'!N14,'VTM Tools'!P14)</f>
        <v>1.0142077366696998</v>
      </c>
      <c r="F10" s="28">
        <f>(D10+F2*E10)/(F2+1)</f>
        <v>0.99003520285974267</v>
      </c>
    </row>
    <row r="11" spans="2:6">
      <c r="B11" s="27" t="str">
        <f>'VTM Tools'!B15</f>
        <v>TPM</v>
      </c>
      <c r="C11" s="27">
        <f>'VTM Tools'!J15</f>
        <v>3.8E-3</v>
      </c>
      <c r="D11" s="28">
        <f>AVERAGE('VTM Tools'!M15,'VTM Tools'!O15)</f>
        <v>0.96499999999999997</v>
      </c>
      <c r="E11" s="28">
        <f>AVERAGE('VTM Tools'!N15,'VTM Tools'!P15)</f>
        <v>1.0049999999999999</v>
      </c>
      <c r="F11" s="28">
        <f t="shared" ref="F11:F26" si="0">(D11+F3*E11)/(F3+1)</f>
        <v>0.98502900720405007</v>
      </c>
    </row>
    <row r="12" spans="2:6">
      <c r="B12" s="27" t="str">
        <f>'VTM Tools'!B16</f>
        <v>BDOF</v>
      </c>
      <c r="C12" s="27">
        <f>'VTM Tools'!J16</f>
        <v>7.6E-3</v>
      </c>
      <c r="D12" s="28">
        <f>AVERAGE('VTM Tools'!M16,'VTM Tools'!O16)</f>
        <v>0.995</v>
      </c>
      <c r="E12" s="28">
        <f>AVERAGE('VTM Tools'!N16,'VTM Tools'!P16)</f>
        <v>0.95300774651094611</v>
      </c>
      <c r="F12" s="28">
        <f t="shared" si="0"/>
        <v>0.97398140148228951</v>
      </c>
    </row>
    <row r="13" spans="2:6">
      <c r="B13" s="27" t="str">
        <f>'VTM Tools'!B17</f>
        <v>CIIP</v>
      </c>
      <c r="C13" s="27">
        <f>'VTM Tools'!J17</f>
        <v>2.8E-3</v>
      </c>
      <c r="D13" s="28">
        <f>AVERAGE('VTM Tools'!M17,'VTM Tools'!O17)</f>
        <v>0.98487855677066527</v>
      </c>
      <c r="E13" s="28">
        <f>AVERAGE('VTM Tools'!N17,'VTM Tools'!P17)</f>
        <v>1.0049999999999999</v>
      </c>
      <c r="F13" s="28">
        <f t="shared" si="0"/>
        <v>0.99493208701891755</v>
      </c>
    </row>
    <row r="14" spans="2:6">
      <c r="B14" s="27" t="str">
        <f>'VTM Tools'!B18</f>
        <v>MMVD</v>
      </c>
      <c r="C14" s="27">
        <f>'VTM Tools'!J18</f>
        <v>5.1000000000000004E-3</v>
      </c>
      <c r="D14" s="28">
        <f>AVERAGE('VTM Tools'!M18,'VTM Tools'!O18)</f>
        <v>0.93</v>
      </c>
      <c r="E14" s="28">
        <f>AVERAGE('VTM Tools'!N18,'VTM Tools'!P18)</f>
        <v>1.01</v>
      </c>
      <c r="F14" s="28">
        <f t="shared" si="0"/>
        <v>0.96975565936040242</v>
      </c>
    </row>
    <row r="15" spans="2:6">
      <c r="B15" s="27" t="str">
        <f>'VTM Tools'!B19</f>
        <v>BCW</v>
      </c>
      <c r="C15" s="27">
        <f>'VTM Tools'!J19</f>
        <v>4.0000000000000001E-3</v>
      </c>
      <c r="D15" s="28">
        <f>AVERAGE('VTM Tools'!M19,'VTM Tools'!O19)</f>
        <v>0.96</v>
      </c>
      <c r="E15" s="28">
        <f>AVERAGE('VTM Tools'!N19,'VTM Tools'!P19)</f>
        <v>0.995</v>
      </c>
      <c r="F15" s="28">
        <f t="shared" si="0"/>
        <v>0.97663418290854576</v>
      </c>
    </row>
    <row r="16" spans="2:6">
      <c r="B16" s="27" t="str">
        <f>'VTM Tools'!B20</f>
        <v>MRLP</v>
      </c>
      <c r="C16" s="27">
        <f>'VTM Tools'!J20</f>
        <v>1.6000000000000001E-3</v>
      </c>
      <c r="D16" s="28">
        <f>AVERAGE('VTM Tools'!M20,'VTM Tools'!O20)</f>
        <v>0.99950218990088469</v>
      </c>
      <c r="E16" s="28">
        <f>AVERAGE('VTM Tools'!N20,'VTM Tools'!P20)</f>
        <v>1.0001625715591391</v>
      </c>
      <c r="F16" s="28">
        <f t="shared" si="0"/>
        <v>0.99982279415320163</v>
      </c>
    </row>
    <row r="17" spans="2:6">
      <c r="B17" s="27" t="str">
        <f>'VTM Tools'!B21</f>
        <v>IBC</v>
      </c>
      <c r="C17" s="27">
        <f>'VTM Tools'!J21</f>
        <v>-4.0000000000000002E-4</v>
      </c>
      <c r="D17" s="28">
        <f>AVERAGE('VTM Tools'!M21,'VTM Tools'!O21)</f>
        <v>0.91</v>
      </c>
      <c r="E17" s="28">
        <f>AVERAGE('VTM Tools'!N21,'VTM Tools'!P21)</f>
        <v>1</v>
      </c>
      <c r="F17" s="28">
        <f t="shared" si="0"/>
        <v>0.95509730870013487</v>
      </c>
    </row>
    <row r="18" spans="2:6">
      <c r="B18" s="27" t="str">
        <f>'VTM Tools'!B22</f>
        <v>ISP</v>
      </c>
      <c r="C18" s="27">
        <f>'VTM Tools'!J22</f>
        <v>3.2000000000000002E-3</v>
      </c>
      <c r="D18" s="28">
        <f>AVERAGE('VTM Tools'!M22,'VTM Tools'!O22)</f>
        <v>0.95499999999999996</v>
      </c>
      <c r="E18" s="28">
        <f>AVERAGE('VTM Tools'!N22,'VTM Tools'!P22)</f>
        <v>1</v>
      </c>
      <c r="F18" s="28">
        <f t="shared" si="0"/>
        <v>0.9773873346886861</v>
      </c>
    </row>
    <row r="19" spans="2:6">
      <c r="B19" s="27" t="str">
        <f>'VTM Tools'!B23</f>
        <v>DMVR</v>
      </c>
      <c r="C19" s="27">
        <f>'VTM Tools'!J23</f>
        <v>8.3000000000000001E-3</v>
      </c>
      <c r="D19" s="28">
        <f>AVERAGE('VTM Tools'!M23,'VTM Tools'!O23)</f>
        <v>1.0014718225857233</v>
      </c>
      <c r="E19" s="28">
        <f>AVERAGE('VTM Tools'!N23,'VTM Tools'!P23)</f>
        <v>0.97085935695780701</v>
      </c>
      <c r="F19" s="28">
        <f t="shared" si="0"/>
        <v>0.98628102863958989</v>
      </c>
    </row>
    <row r="20" spans="2:6">
      <c r="B20" s="27" t="str">
        <f>'VTM Tools'!B24</f>
        <v>SBT</v>
      </c>
      <c r="C20" s="27">
        <f>'VTM Tools'!J24</f>
        <v>4.0000000000000001E-3</v>
      </c>
      <c r="D20" s="28">
        <f>AVERAGE('VTM Tools'!M24,'VTM Tools'!O24)</f>
        <v>0.95</v>
      </c>
      <c r="E20" s="28">
        <f>AVERAGE('VTM Tools'!N24,'VTM Tools'!P24)</f>
        <v>1</v>
      </c>
      <c r="F20" s="28">
        <f t="shared" si="0"/>
        <v>0.97467048070338747</v>
      </c>
    </row>
    <row r="21" spans="2:6">
      <c r="B21" s="27" t="str">
        <f>'VTM Tools'!B25</f>
        <v>LMCS</v>
      </c>
      <c r="C21" s="27">
        <f>'VTM Tools'!J25</f>
        <v>1.4206564645674566E-2</v>
      </c>
      <c r="D21" s="28">
        <f>AVERAGE('VTM Tools'!M25,'VTM Tools'!O25)</f>
        <v>0.94294267431029177</v>
      </c>
      <c r="E21" s="28">
        <f>AVERAGE('VTM Tools'!N25,'VTM Tools'!P25)</f>
        <v>0.97775901703839119</v>
      </c>
      <c r="F21" s="28">
        <f t="shared" si="0"/>
        <v>0.96030662206482265</v>
      </c>
    </row>
    <row r="22" spans="2:6">
      <c r="B22" s="27" t="str">
        <f>'VTM Tools'!B26</f>
        <v>SMVD</v>
      </c>
      <c r="C22" s="27">
        <f>'VTM Tools'!J26</f>
        <v>2.5489611196009825E-3</v>
      </c>
      <c r="D22" s="28">
        <f>AVERAGE('VTM Tools'!M26,'VTM Tools'!O26)</f>
        <v>0.94805161005412608</v>
      </c>
      <c r="E22" s="28">
        <f>AVERAGE('VTM Tools'!N26,'VTM Tools'!P26)</f>
        <v>0.98826650083701151</v>
      </c>
      <c r="F22" s="28">
        <f t="shared" si="0"/>
        <v>0.96785031845835878</v>
      </c>
    </row>
    <row r="23" spans="2:6">
      <c r="B23" s="27" t="str">
        <f>'VTM Tools'!B27</f>
        <v>BDPCM</v>
      </c>
      <c r="C23" s="27">
        <f>'VTM Tools'!J27</f>
        <v>-6.8733643415537965E-5</v>
      </c>
      <c r="D23" s="28">
        <f>AVERAGE('VTM Tools'!M27,'VTM Tools'!O27)</f>
        <v>1.0088917120598726</v>
      </c>
      <c r="E23" s="28">
        <f>AVERAGE('VTM Tools'!N27,'VTM Tools'!P27)</f>
        <v>1.014619615163137</v>
      </c>
      <c r="F23" s="28">
        <f t="shared" si="0"/>
        <v>1.0117218088048376</v>
      </c>
    </row>
    <row r="24" spans="2:6">
      <c r="B24" s="27" t="str">
        <f>'VTM Tools'!B28</f>
        <v>MIP</v>
      </c>
      <c r="C24" s="27">
        <f>'VTM Tools'!J28</f>
        <v>3.3431784703334077E-3</v>
      </c>
      <c r="D24" s="28">
        <f>AVERAGE('VTM Tools'!M28,'VTM Tools'!O28)</f>
        <v>0.93639014149970135</v>
      </c>
      <c r="E24" s="28">
        <f>AVERAGE('VTM Tools'!N28,'VTM Tools'!P28)</f>
        <v>0.98253180172749843</v>
      </c>
      <c r="F24" s="28">
        <f t="shared" si="0"/>
        <v>0.95945892728947346</v>
      </c>
    </row>
    <row r="25" spans="2:6">
      <c r="B25" s="27" t="str">
        <f>'VTM Tools'!B29</f>
        <v>LFNST</v>
      </c>
      <c r="C25" s="27">
        <f>'VTM Tools'!J29</f>
        <v>8.8208493352911112E-3</v>
      </c>
      <c r="D25" s="28">
        <f>AVERAGE('VTM Tools'!M29,'VTM Tools'!O29)</f>
        <v>0.9253762770302556</v>
      </c>
      <c r="E25" s="28">
        <f>AVERAGE('VTM Tools'!N29,'VTM Tools'!P29)</f>
        <v>0.98872971476027738</v>
      </c>
      <c r="F25" s="28">
        <f t="shared" si="0"/>
        <v>0.95632547715629712</v>
      </c>
    </row>
    <row r="26" spans="2:6">
      <c r="B26" s="27" t="str">
        <f>'VTM Tools'!B30</f>
        <v>JCCR</v>
      </c>
      <c r="C26" s="27">
        <f>'VTM Tools'!J30</f>
        <v>5.6818758550200689E-3</v>
      </c>
      <c r="D26" s="28">
        <f>AVERAGE('VTM Tools'!M30,'VTM Tools'!O30)</f>
        <v>0.96188612944763796</v>
      </c>
      <c r="E26" s="28">
        <f>AVERAGE('VTM Tools'!N30,'VTM Tools'!P30)</f>
        <v>0.98366725677241096</v>
      </c>
      <c r="F26" s="28">
        <f t="shared" si="0"/>
        <v>0.9726521526789067</v>
      </c>
    </row>
    <row r="27" spans="2:6">
      <c r="B27" s="27" t="str">
        <f>'VTM Tools'!B31</f>
        <v>SAO</v>
      </c>
      <c r="C27" s="27">
        <f>'VTM Tools'!J31</f>
        <v>8.3421125337477251E-4</v>
      </c>
      <c r="D27" s="28">
        <f>AVERAGE('VTM Tools'!M31,'VTM Tools'!O31)</f>
        <v>1.0003486293599571</v>
      </c>
      <c r="E27" s="28">
        <f>AVERAGE('VTM Tools'!N31,'VTM Tools'!P31)</f>
        <v>0.98097639300358619</v>
      </c>
      <c r="F27" s="28">
        <f t="shared" ref="F27:F28" si="1">(D27+F19*E27)/(F19+1)</f>
        <v>0.99072941187505925</v>
      </c>
    </row>
    <row r="28" spans="2:6">
      <c r="B28" s="27" t="str">
        <f>'VTM Tools'!B32</f>
        <v>PROF</v>
      </c>
      <c r="C28" s="27">
        <f>'VTM Tools'!J32</f>
        <v>4.6354614759389033E-3</v>
      </c>
      <c r="D28" s="28">
        <f>AVERAGE('VTM Tools'!M32,'VTM Tools'!O32)</f>
        <v>0.9822024617983488</v>
      </c>
      <c r="E28" s="28">
        <f>AVERAGE('VTM Tools'!N32,'VTM Tools'!P32)</f>
        <v>0.9834026028226408</v>
      </c>
      <c r="F28" s="28">
        <f t="shared" si="1"/>
        <v>0.98279483507808807</v>
      </c>
    </row>
    <row r="29" spans="2:6">
      <c r="B29" s="27"/>
      <c r="C29" s="27"/>
      <c r="D29" s="28"/>
      <c r="E29" s="28"/>
      <c r="F29" s="2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85FF-0747-4D7C-86B5-022397568609}">
  <dimension ref="A1:N28"/>
  <sheetViews>
    <sheetView workbookViewId="0">
      <selection activeCell="H22" sqref="H22"/>
    </sheetView>
  </sheetViews>
  <sheetFormatPr defaultRowHeight="15"/>
  <cols>
    <col min="1" max="1" width="52.85546875" customWidth="1"/>
    <col min="2" max="2" width="16.28515625" bestFit="1" customWidth="1"/>
    <col min="3" max="5" width="12.7109375" customWidth="1"/>
    <col min="6" max="7" width="14" customWidth="1"/>
    <col min="8" max="8" width="30.140625" customWidth="1"/>
    <col min="9" max="9" width="23.28515625" customWidth="1"/>
    <col min="11" max="11" width="20.42578125" bestFit="1" customWidth="1"/>
  </cols>
  <sheetData>
    <row r="1" spans="1:14" ht="19.5" thickBot="1">
      <c r="A1" s="9"/>
      <c r="B1" s="10"/>
      <c r="C1" s="96"/>
      <c r="D1" s="97" t="s">
        <v>21</v>
      </c>
      <c r="E1" s="97"/>
      <c r="F1" s="95"/>
      <c r="G1" s="98"/>
    </row>
    <row r="2" spans="1:14" ht="19.5" thickBot="1">
      <c r="A2" s="12" t="s">
        <v>3</v>
      </c>
      <c r="B2" s="22" t="s">
        <v>4</v>
      </c>
      <c r="C2" s="100" t="s">
        <v>69</v>
      </c>
      <c r="D2" s="101" t="s">
        <v>70</v>
      </c>
      <c r="E2" s="102" t="s">
        <v>71</v>
      </c>
      <c r="F2" s="102" t="s">
        <v>79</v>
      </c>
      <c r="G2" s="103" t="s">
        <v>91</v>
      </c>
      <c r="I2" t="s">
        <v>80</v>
      </c>
      <c r="J2">
        <v>8</v>
      </c>
    </row>
    <row r="3" spans="1:14" ht="19.5" thickBot="1">
      <c r="A3" s="12" t="s">
        <v>22</v>
      </c>
      <c r="B3" s="22" t="s">
        <v>32</v>
      </c>
      <c r="C3" s="104">
        <v>7.4272402592941347E-3</v>
      </c>
      <c r="D3" s="99">
        <v>1.2529999999999999E-2</v>
      </c>
      <c r="E3" s="99">
        <v>1.4701367019253753E-2</v>
      </c>
      <c r="F3" s="99">
        <v>9.8789223664543895E-3</v>
      </c>
      <c r="G3" s="105">
        <f>('VTM Tools'!J7*$J$2+'VTM Tools'!K7+'VTM Tools'!L7)/($J$2+1+1)</f>
        <v>9.1072507382767252E-3</v>
      </c>
    </row>
    <row r="4" spans="1:14" ht="19.5" thickBot="1">
      <c r="A4" s="12" t="s">
        <v>23</v>
      </c>
      <c r="B4" s="22" t="s">
        <v>24</v>
      </c>
      <c r="C4" s="57">
        <v>1.3872140116878836E-2</v>
      </c>
      <c r="D4" s="58">
        <v>1.359E-2</v>
      </c>
      <c r="E4" s="58">
        <v>1.2413527297866806E-2</v>
      </c>
      <c r="F4" s="58">
        <v>1.3205931825776632E-2</v>
      </c>
      <c r="G4" s="81">
        <f>('VTM Tools'!J8*$J$2+'VTM Tools'!K8+'VTM Tools'!L8)/($J$2+1+1)</f>
        <v>1.329198452085012E-2</v>
      </c>
    </row>
    <row r="5" spans="1:14" ht="19.5" thickBot="1">
      <c r="A5" s="12" t="s">
        <v>25</v>
      </c>
      <c r="B5" s="22" t="s">
        <v>26</v>
      </c>
      <c r="C5" s="57">
        <v>4.0881169260595956E-2</v>
      </c>
      <c r="D5" s="58">
        <v>4.1959999999999997E-2</v>
      </c>
      <c r="E5" s="58">
        <v>4.0012866123492474E-2</v>
      </c>
      <c r="F5" s="58">
        <v>3.332936236631269E-2</v>
      </c>
      <c r="G5" s="81">
        <f>('VTM Tools'!J9*$J$2+'VTM Tools'!K9+'VTM Tools'!L9)/($J$2+1+1)</f>
        <v>3.372E-2</v>
      </c>
    </row>
    <row r="6" spans="1:14" ht="19.5" thickBot="1">
      <c r="A6" s="12" t="s">
        <v>33</v>
      </c>
      <c r="B6" s="22" t="s">
        <v>34</v>
      </c>
      <c r="C6" s="57">
        <v>1.250308943101534E-2</v>
      </c>
      <c r="D6" s="58">
        <v>8.0199999999999994E-3</v>
      </c>
      <c r="E6" s="58">
        <v>3.5943833879068577E-3</v>
      </c>
      <c r="F6" s="58">
        <v>6.8019563997067959E-3</v>
      </c>
      <c r="G6" s="81">
        <f>('VTM Tools'!J10*$J$2+'VTM Tools'!K10+'VTM Tools'!L10)/($J$2+1+1)</f>
        <v>6.8985741332511204E-3</v>
      </c>
    </row>
    <row r="7" spans="1:14" ht="19.5" thickBot="1">
      <c r="A7" s="12" t="s">
        <v>8</v>
      </c>
      <c r="B7" s="22" t="s">
        <v>9</v>
      </c>
      <c r="C7" s="57">
        <v>3.6138392407312266E-2</v>
      </c>
      <c r="D7" s="58">
        <v>3.7336584157897569E-2</v>
      </c>
      <c r="E7" s="58">
        <v>4.7946694481876231E-2</v>
      </c>
      <c r="F7" s="58">
        <v>4.6488782387510433E-2</v>
      </c>
      <c r="G7" s="81">
        <f>('VTM Tools'!J11*$J$2+'VTM Tools'!K11+'VTM Tools'!L11)/($J$2+1+1)</f>
        <v>4.6350000000000002E-2</v>
      </c>
    </row>
    <row r="8" spans="1:14" ht="19.5" thickBot="1">
      <c r="A8" s="12" t="s">
        <v>27</v>
      </c>
      <c r="B8" s="22" t="s">
        <v>7</v>
      </c>
      <c r="C8" s="57">
        <v>2.4168237334581458E-2</v>
      </c>
      <c r="D8" s="58">
        <v>2.4549999999999999E-2</v>
      </c>
      <c r="E8" s="58">
        <v>2.3797834251748074E-2</v>
      </c>
      <c r="F8" s="58">
        <v>2.8355775470477046E-2</v>
      </c>
      <c r="G8" s="81">
        <f>('VTM Tools'!J12*$J$2+'VTM Tools'!K12+'VTM Tools'!L12)/($J$2+1+1)</f>
        <v>2.8119999999999999E-2</v>
      </c>
    </row>
    <row r="9" spans="1:14" ht="19.5" thickBot="1">
      <c r="A9" s="12" t="s">
        <v>35</v>
      </c>
      <c r="B9" s="22" t="s">
        <v>78</v>
      </c>
      <c r="C9" s="57">
        <v>5.1774099836660618E-3</v>
      </c>
      <c r="D9" s="58">
        <v>4.2500000000000003E-3</v>
      </c>
      <c r="E9" s="58">
        <v>4.0005742723256497E-3</v>
      </c>
      <c r="F9" s="58">
        <v>4.7963521185809561E-3</v>
      </c>
      <c r="G9" s="81">
        <f>('VTM Tools'!J13*$J$2+'VTM Tools'!K13+'VTM Tools'!L13)/($J$2+1+1)</f>
        <v>4.3600000000000002E-3</v>
      </c>
    </row>
    <row r="10" spans="1:14" ht="19.5" thickBot="1">
      <c r="A10" s="12" t="s">
        <v>28</v>
      </c>
      <c r="B10" s="22" t="s">
        <v>10</v>
      </c>
      <c r="C10" s="57">
        <v>9.8464922673067411E-3</v>
      </c>
      <c r="D10" s="58">
        <v>1.128E-2</v>
      </c>
      <c r="E10" s="58">
        <v>1.1374619381481451E-2</v>
      </c>
      <c r="F10" s="58">
        <v>1.5911004912457345E-2</v>
      </c>
      <c r="G10" s="81">
        <f>('VTM Tools'!J14*$J$2+'VTM Tools'!K14+'VTM Tools'!L14)/($J$2+1+1)</f>
        <v>1.5800000000000002E-2</v>
      </c>
    </row>
    <row r="11" spans="1:14" ht="19.5" thickBot="1">
      <c r="A11" s="12" t="s">
        <v>36</v>
      </c>
      <c r="B11" s="22" t="s">
        <v>46</v>
      </c>
      <c r="C11" s="57">
        <v>4.3052942243258802E-3</v>
      </c>
      <c r="D11" s="58">
        <v>4.3400000000000001E-3</v>
      </c>
      <c r="E11" s="58">
        <v>4.0544660559451596E-3</v>
      </c>
      <c r="F11" s="58">
        <v>3.8623655944238881E-3</v>
      </c>
      <c r="G11" s="81">
        <f>('VTM Tools'!J15*$J$2+'VTM Tools'!K15+'VTM Tools'!L15)/($J$2+1+1)</f>
        <v>4.3600000000000002E-3</v>
      </c>
    </row>
    <row r="12" spans="1:14" ht="19.5" thickBot="1">
      <c r="A12" s="12" t="s">
        <v>37</v>
      </c>
      <c r="B12" s="22" t="s">
        <v>38</v>
      </c>
      <c r="C12" s="57">
        <v>1.0158067155166053E-2</v>
      </c>
      <c r="D12" s="58">
        <v>6.2500000000000003E-3</v>
      </c>
      <c r="E12" s="58">
        <v>6.6096554683663291E-3</v>
      </c>
      <c r="F12" s="58">
        <v>6.772652841809822E-3</v>
      </c>
      <c r="G12" s="81">
        <f>('VTM Tools'!J16*$J$2+'VTM Tools'!K16+'VTM Tools'!L16)/($J$2+1+1)</f>
        <v>6.6599999999999993E-3</v>
      </c>
    </row>
    <row r="13" spans="1:14" ht="19.5" thickBot="1">
      <c r="A13" s="12" t="s">
        <v>39</v>
      </c>
      <c r="B13" s="22" t="s">
        <v>40</v>
      </c>
      <c r="C13" s="57">
        <v>4.2985688087738005E-3</v>
      </c>
      <c r="D13" s="58">
        <v>5.0500000000000007E-3</v>
      </c>
      <c r="E13" s="58">
        <v>3.1398987170539877E-3</v>
      </c>
      <c r="F13" s="58">
        <v>2.4319500826496957E-3</v>
      </c>
      <c r="G13" s="81">
        <f>('VTM Tools'!J17*$J$2+'VTM Tools'!K17+'VTM Tools'!L17)/($J$2+1+1)</f>
        <v>2.2599999999999999E-3</v>
      </c>
      <c r="I13" s="15"/>
      <c r="J13" s="15"/>
      <c r="K13" s="15"/>
      <c r="L13" s="15"/>
      <c r="M13" s="15"/>
      <c r="N13" s="15"/>
    </row>
    <row r="14" spans="1:14" ht="19.5" thickBot="1">
      <c r="A14" s="12" t="s">
        <v>41</v>
      </c>
      <c r="B14" s="22" t="s">
        <v>42</v>
      </c>
      <c r="C14" s="57">
        <v>8.128995637677567E-3</v>
      </c>
      <c r="D14" s="58">
        <v>5.2399999999999999E-3</v>
      </c>
      <c r="E14" s="58">
        <v>5.9496451314772821E-3</v>
      </c>
      <c r="F14" s="58">
        <v>5.2240548440811449E-3</v>
      </c>
      <c r="G14" s="81">
        <f>('VTM Tools'!J18*$J$2+'VTM Tools'!K18+'VTM Tools'!L18)/($J$2+1+1)</f>
        <v>5.0600000000000003E-3</v>
      </c>
      <c r="I14" s="15"/>
      <c r="J14" s="92"/>
      <c r="K14" s="93"/>
      <c r="L14" s="94"/>
      <c r="M14" s="15"/>
      <c r="N14" s="15"/>
    </row>
    <row r="15" spans="1:14" ht="19.5" thickBot="1">
      <c r="A15" s="12" t="s">
        <v>57</v>
      </c>
      <c r="B15" s="22" t="s">
        <v>68</v>
      </c>
      <c r="C15" s="57">
        <v>4.8113800468891164E-3</v>
      </c>
      <c r="D15" s="58">
        <v>4.45E-3</v>
      </c>
      <c r="E15" s="58">
        <v>4.5447217066978823E-3</v>
      </c>
      <c r="F15" s="58">
        <v>4.2878241704384715E-3</v>
      </c>
      <c r="G15" s="81">
        <f>('VTM Tools'!J19*$J$2+'VTM Tools'!K19+'VTM Tools'!L19)/($J$2+1+1)</f>
        <v>4.0699999999999998E-3</v>
      </c>
    </row>
    <row r="16" spans="1:14" ht="19.5" thickBot="1">
      <c r="A16" s="12" t="s">
        <v>43</v>
      </c>
      <c r="B16" s="22" t="s">
        <v>44</v>
      </c>
      <c r="C16" s="57">
        <v>2.3877564088408548E-3</v>
      </c>
      <c r="D16" s="58">
        <v>1.7799999999999999E-3</v>
      </c>
      <c r="E16" s="58">
        <v>1.617047700630913E-3</v>
      </c>
      <c r="F16" s="58">
        <v>1.8014495079528702E-3</v>
      </c>
      <c r="G16" s="81">
        <f>('VTM Tools'!J20*$J$2+'VTM Tools'!K20+'VTM Tools'!L20)/($J$2+1+1)</f>
        <v>1.4499999999999999E-3</v>
      </c>
    </row>
    <row r="17" spans="1:7" ht="19.5" thickBot="1">
      <c r="A17" s="14" t="s">
        <v>86</v>
      </c>
      <c r="B17" s="21" t="s">
        <v>47</v>
      </c>
      <c r="C17" s="57">
        <v>7.1682130825897919E-4</v>
      </c>
      <c r="D17" s="58">
        <v>-3.9999999999999996E-5</v>
      </c>
      <c r="E17" s="58">
        <v>5.2428794779296067E-4</v>
      </c>
      <c r="F17" s="58">
        <v>-1.2670696976620896E-4</v>
      </c>
      <c r="G17" s="81">
        <f>('VTM Tools'!J21*$J$2+'VTM Tools'!K21+'VTM Tools'!L21)/($J$2+1+1)</f>
        <v>-2.2000000000000001E-4</v>
      </c>
    </row>
    <row r="18" spans="1:7" ht="19.5" thickBot="1">
      <c r="A18" s="14" t="s">
        <v>55</v>
      </c>
      <c r="B18" s="21" t="s">
        <v>54</v>
      </c>
      <c r="C18" s="57"/>
      <c r="D18" s="58">
        <v>2.4199999999999998E-3</v>
      </c>
      <c r="E18" s="58">
        <v>1.1562485595231142E-3</v>
      </c>
      <c r="F18" s="58">
        <v>2.0082477322725259E-3</v>
      </c>
      <c r="G18" s="81">
        <f>('VTM Tools'!J22*$J$2+'VTM Tools'!K22+'VTM Tools'!L22)/($J$2+1+1)</f>
        <v>3.1099999999999999E-3</v>
      </c>
    </row>
    <row r="19" spans="1:7" ht="19.5" thickBot="1">
      <c r="A19" s="14" t="s">
        <v>48</v>
      </c>
      <c r="B19" s="21" t="s">
        <v>49</v>
      </c>
      <c r="C19" s="57"/>
      <c r="D19" s="58">
        <v>7.9700000000000014E-3</v>
      </c>
      <c r="E19" s="58">
        <v>8.6999274605815569E-3</v>
      </c>
      <c r="F19" s="58">
        <v>8.6870855361026351E-3</v>
      </c>
      <c r="G19" s="81">
        <f>('VTM Tools'!J23*$J$2+'VTM Tools'!K23+'VTM Tools'!L23)/($J$2+1+1)</f>
        <v>8.8199999999999997E-3</v>
      </c>
    </row>
    <row r="20" spans="1:7" ht="19.5" thickBot="1">
      <c r="A20" s="14" t="s">
        <v>50</v>
      </c>
      <c r="B20" s="21" t="s">
        <v>51</v>
      </c>
      <c r="C20" s="57"/>
      <c r="D20" s="58">
        <v>3.32E-3</v>
      </c>
      <c r="E20" s="58">
        <v>3.3447276902493933E-3</v>
      </c>
      <c r="F20" s="58">
        <v>3.2043832805996736E-3</v>
      </c>
      <c r="G20" s="81">
        <f>('VTM Tools'!J24*$J$2+'VTM Tools'!K24+'VTM Tools'!L24)/($J$2+1+1)</f>
        <v>3.1599999999999996E-3</v>
      </c>
    </row>
    <row r="21" spans="1:7" ht="19.5" thickBot="1">
      <c r="A21" s="14" t="s">
        <v>59</v>
      </c>
      <c r="B21" s="21" t="s">
        <v>58</v>
      </c>
      <c r="C21" s="57"/>
      <c r="D21" s="58">
        <v>6.2100000000000002E-3</v>
      </c>
      <c r="E21" s="58">
        <v>5.7400000000000003E-3</v>
      </c>
      <c r="F21" s="58">
        <v>1.0313293645241072E-2</v>
      </c>
      <c r="G21" s="81">
        <f>('VTM Tools'!J25*$J$2+'VTM Tools'!K25+'VTM Tools'!L25)/($J$2+1+1)</f>
        <v>1.3712829136864063E-2</v>
      </c>
    </row>
    <row r="22" spans="1:7" ht="19.5" thickBot="1">
      <c r="A22" s="14" t="s">
        <v>52</v>
      </c>
      <c r="B22" s="21" t="s">
        <v>53</v>
      </c>
      <c r="C22" s="57"/>
      <c r="D22" s="58">
        <v>2.5599999999999998E-3</v>
      </c>
      <c r="E22" s="58">
        <v>2.4335097778182776E-3</v>
      </c>
      <c r="F22" s="58">
        <v>2.6680196581704797E-3</v>
      </c>
      <c r="G22" s="81">
        <f>('VTM Tools'!J26*$J$2+'VTM Tools'!K26+'VTM Tools'!L26)/($J$2+1+1)</f>
        <v>2.5573082697800263E-3</v>
      </c>
    </row>
    <row r="23" spans="1:7" ht="19.5" thickBot="1">
      <c r="A23" s="14" t="s">
        <v>60</v>
      </c>
      <c r="B23" s="21" t="s">
        <v>75</v>
      </c>
      <c r="C23" s="57"/>
      <c r="D23" s="58"/>
      <c r="E23" s="58">
        <v>-2.0534464919389779E-4</v>
      </c>
      <c r="F23" s="58">
        <v>-2.9215594937681333E-4</v>
      </c>
      <c r="G23" s="81">
        <f>('VTM Tools'!J27*$J$2+'VTM Tools'!K27+'VTM Tools'!L27)/($J$2+1+1)</f>
        <v>-1.4385507309979081E-4</v>
      </c>
    </row>
    <row r="24" spans="1:7" ht="19.5" thickBot="1">
      <c r="A24" s="14" t="s">
        <v>61</v>
      </c>
      <c r="B24" s="21" t="s">
        <v>62</v>
      </c>
      <c r="C24" s="57"/>
      <c r="D24" s="58"/>
      <c r="E24" s="58">
        <v>2.7406059388535137E-3</v>
      </c>
      <c r="F24" s="58">
        <v>3.1619923524041039E-3</v>
      </c>
      <c r="G24" s="81">
        <f>('VTM Tools'!J28*$J$2+'VTM Tools'!K28+'VTM Tools'!L28)/($J$2+1+1)</f>
        <v>3.5889891193583955E-3</v>
      </c>
    </row>
    <row r="25" spans="1:7" ht="19.5" thickBot="1">
      <c r="A25" s="14" t="s">
        <v>66</v>
      </c>
      <c r="B25" s="21" t="s">
        <v>65</v>
      </c>
      <c r="C25" s="57"/>
      <c r="D25" s="58"/>
      <c r="E25" s="58">
        <v>7.5149309735330749E-3</v>
      </c>
      <c r="F25" s="58">
        <v>6.1162725690380214E-3</v>
      </c>
      <c r="G25" s="81">
        <f>('VTM Tools'!J29*$J$2+'VTM Tools'!K29+'VTM Tools'!L29)/($J$2+1+1)</f>
        <v>7.5654160779981255E-3</v>
      </c>
    </row>
    <row r="26" spans="1:7" ht="19.5" thickBot="1">
      <c r="A26" s="12" t="s">
        <v>63</v>
      </c>
      <c r="B26" s="22" t="s">
        <v>64</v>
      </c>
      <c r="C26" s="57"/>
      <c r="D26" s="58"/>
      <c r="E26" s="58">
        <v>3.4068748021119978E-3</v>
      </c>
      <c r="F26" s="58">
        <v>4.21546127217301E-3</v>
      </c>
      <c r="G26" s="81">
        <f>('VTM Tools'!J30*$J$2+'VTM Tools'!K30+'VTM Tools'!L30)/($J$2+1+1)</f>
        <v>4.0727797191842359E-3</v>
      </c>
    </row>
    <row r="27" spans="1:7" ht="19.5" thickBot="1">
      <c r="A27" s="14" t="s">
        <v>73</v>
      </c>
      <c r="B27" s="21" t="s">
        <v>72</v>
      </c>
      <c r="C27" s="57">
        <v>8.0999999999999996E-3</v>
      </c>
      <c r="D27" s="58">
        <v>6.4000000000000003E-3</v>
      </c>
      <c r="E27" s="58">
        <v>1.7002710508703257E-3</v>
      </c>
      <c r="F27" s="58">
        <v>1.2860128935430419E-3</v>
      </c>
      <c r="G27" s="81">
        <f>('VTM Tools'!J31*$J$2+'VTM Tools'!K31+'VTM Tools'!L31)/($J$2+1+1)</f>
        <v>1.1924921074277042E-3</v>
      </c>
    </row>
    <row r="28" spans="1:7" ht="19.5" thickBot="1">
      <c r="A28" s="14" t="s">
        <v>77</v>
      </c>
      <c r="B28" s="106" t="s">
        <v>76</v>
      </c>
      <c r="C28" s="61"/>
      <c r="D28" s="62"/>
      <c r="E28" s="62"/>
      <c r="F28" s="62">
        <v>4.1166429038630784E-3</v>
      </c>
      <c r="G28" s="82">
        <f>('VTM Tools'!J32*$J$2+'VTM Tools'!K32+'VTM Tools'!L32)/($J$2+1+1)</f>
        <v>3.9938286190407905E-3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RA VTMvsBMS</vt:lpstr>
      <vt:lpstr>VTM Tools</vt:lpstr>
      <vt:lpstr>VTM Tools-Fig</vt:lpstr>
      <vt:lpstr>Tool-Historical performance</vt:lpstr>
      <vt:lpstr>'RA VTMvsBMS'!_Hlk532823448</vt:lpstr>
      <vt:lpstr>'RA VTMvsBMS'!_Hlk532823452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2020-01-06T19:58:00Z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