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interdigital-my.sharepoint.com/personal/edouard_francois_interdigital_com/Documents/EF_Standards/JVET/36_AL_Teleconf_2025_04/interim_meeting_Aachen/JVET-AL0054/"/>
    </mc:Choice>
  </mc:AlternateContent>
  <xr:revisionPtr revIDLastSave="3009" documentId="8_{A2BA816C-E37F-4EA7-AC4C-2EEEA499DB54}" xr6:coauthVersionLast="47" xr6:coauthVersionMax="47" xr10:uidLastSave="{CCA4BD3F-4140-4C71-8FFE-5E29692448EA}"/>
  <bookViews>
    <workbookView xWindow="28680" yWindow="-120" windowWidth="29040" windowHeight="15720" xr2:uid="{EC118477-F6A1-4DFF-9D33-159451691696}"/>
  </bookViews>
  <sheets>
    <sheet name="targetRates" sheetId="10" r:id="rId1"/>
    <sheet name="report_al0041_sdr_hd" sheetId="7" r:id="rId2"/>
    <sheet name="report_al0041_sdr_uhd" sheetId="8" r:id="rId3"/>
    <sheet name="report_al0041_hdr_8kcrop" sheetId="9" r:id="rId4"/>
    <sheet name="report_ak2026_hdr_8kcrop" sheetId="1" r:id="rId5"/>
    <sheet name="report_ak2026_hdr_uhd" sheetId="2" r:id="rId6"/>
    <sheet name="report_ak2026_sdr_uhd" sheetId="3" r:id="rId7"/>
    <sheet name="report_ak2026_sdr_hd_ra-ld" sheetId="4" r:id="rId8"/>
    <sheet name="report_ak2026_sdr_hd_gaming" sheetId="5" r:id="rId9"/>
    <sheet name="report_ak2026_sdr_hd_ugc" sheetId="6" r:id="rId10"/>
  </sheets>
  <definedNames>
    <definedName name="_xlnm._FilterDatabase" localSheetId="4" hidden="1">report_ak2026_hdr_8kcrop!$A$1:$X$60</definedName>
    <definedName name="_xlnm._FilterDatabase" localSheetId="5" hidden="1">report_ak2026_hdr_uhd!$A$1:$X$81</definedName>
    <definedName name="_xlnm._FilterDatabase" localSheetId="8" hidden="1">report_ak2026_sdr_hd_gaming!$A$1:$X$70</definedName>
    <definedName name="_xlnm._FilterDatabase" localSheetId="7" hidden="1">'report_ak2026_sdr_hd_ra-ld'!$A$1:$X$48</definedName>
    <definedName name="_xlnm._FilterDatabase" localSheetId="9" hidden="1">report_ak2026_sdr_hd_ugc!$A$1:$X$81</definedName>
    <definedName name="_xlnm._FilterDatabase" localSheetId="6" hidden="1">report_ak2026_sdr_uhd!$A$1:$X$70</definedName>
    <definedName name="_xlnm._FilterDatabase" localSheetId="3" hidden="1">report_al0041_hdr_8kcrop!$A$1:$X$48</definedName>
    <definedName name="_xlnm._FilterDatabase" localSheetId="1" hidden="1">report_al0041_sdr_hd!$A$1:$X$205</definedName>
    <definedName name="_xlnm._FilterDatabase" localSheetId="2" hidden="1">report_al0041_sdr_uhd!$A$1:$X$71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4" i="10" l="1"/>
  <c r="I64" i="10" s="1"/>
  <c r="H65" i="10"/>
  <c r="I65" i="10" s="1"/>
  <c r="H63" i="10"/>
  <c r="I63" i="10" s="1"/>
  <c r="H62" i="10"/>
  <c r="I62" i="10" s="1"/>
  <c r="H61" i="10"/>
  <c r="I61" i="10" s="1"/>
  <c r="H60" i="10"/>
  <c r="I60" i="10" s="1"/>
  <c r="H59" i="10"/>
  <c r="I59" i="10" s="1"/>
  <c r="H58" i="10"/>
  <c r="I58" i="10" s="1"/>
  <c r="C61" i="10"/>
  <c r="D61" i="10"/>
  <c r="E61" i="10"/>
  <c r="B61" i="10"/>
  <c r="F61" i="10" s="1"/>
  <c r="G61" i="10" s="1"/>
  <c r="H53" i="10"/>
  <c r="I53" i="10" s="1"/>
  <c r="H52" i="10"/>
  <c r="I52" i="10" s="1"/>
  <c r="H51" i="10"/>
  <c r="I51" i="10" s="1"/>
  <c r="H50" i="10"/>
  <c r="I50" i="10" s="1"/>
  <c r="H49" i="10"/>
  <c r="I49" i="10" s="1"/>
  <c r="H44" i="10"/>
  <c r="I44" i="10" s="1"/>
  <c r="H43" i="10"/>
  <c r="I43" i="10" s="1"/>
  <c r="H42" i="10"/>
  <c r="I42" i="10" s="1"/>
  <c r="H41" i="10"/>
  <c r="I41" i="10" s="1"/>
  <c r="H40" i="10"/>
  <c r="I40" i="10" s="1"/>
  <c r="H35" i="10"/>
  <c r="I35" i="10" s="1"/>
  <c r="H34" i="10"/>
  <c r="I34" i="10" s="1"/>
  <c r="H33" i="10"/>
  <c r="I33" i="10" s="1"/>
  <c r="H32" i="10"/>
  <c r="I32" i="10" s="1"/>
  <c r="H31" i="10"/>
  <c r="I31" i="10" s="1"/>
  <c r="F18" i="10"/>
  <c r="G18" i="10" s="1"/>
  <c r="C17" i="10"/>
  <c r="D17" i="10"/>
  <c r="E17" i="10"/>
  <c r="F17" i="10" s="1"/>
  <c r="G17" i="10" s="1"/>
  <c r="C18" i="10"/>
  <c r="D18" i="10"/>
  <c r="E18" i="10"/>
  <c r="H26" i="10"/>
  <c r="I26" i="10" s="1"/>
  <c r="H25" i="10"/>
  <c r="I25" i="10" s="1"/>
  <c r="H24" i="10"/>
  <c r="I24" i="10" s="1"/>
  <c r="H23" i="10"/>
  <c r="I23" i="10" s="1"/>
  <c r="I14" i="10"/>
  <c r="H18" i="10"/>
  <c r="I18" i="10" s="1"/>
  <c r="H17" i="10"/>
  <c r="I17" i="10" s="1"/>
  <c r="H16" i="10"/>
  <c r="I16" i="10" s="1"/>
  <c r="H15" i="10"/>
  <c r="I15" i="10" s="1"/>
  <c r="H14" i="10"/>
  <c r="B18" i="10"/>
  <c r="B17" i="10"/>
  <c r="S43" i="6"/>
  <c r="S38" i="6"/>
  <c r="S33" i="6"/>
  <c r="S28" i="6"/>
  <c r="T28" i="6" s="1"/>
  <c r="S23" i="6"/>
  <c r="T23" i="6" s="1"/>
  <c r="S18" i="6"/>
  <c r="T18" i="6" s="1"/>
  <c r="S37" i="5"/>
  <c r="T37" i="5" s="1"/>
  <c r="S27" i="5"/>
  <c r="S22" i="5"/>
  <c r="S17" i="5"/>
  <c r="S12" i="5"/>
  <c r="T12" i="5" s="1"/>
  <c r="S25" i="4"/>
  <c r="T25" i="4" s="1"/>
  <c r="S20" i="4"/>
  <c r="T20" i="4" s="1"/>
  <c r="S15" i="4"/>
  <c r="T15" i="4" s="1"/>
  <c r="S10" i="4"/>
  <c r="T10" i="4" s="1"/>
  <c r="S43" i="2"/>
  <c r="S33" i="2"/>
  <c r="S28" i="2"/>
  <c r="T28" i="2" s="1"/>
  <c r="S18" i="2"/>
  <c r="S13" i="2"/>
  <c r="S26" i="1"/>
  <c r="S21" i="1"/>
  <c r="S16" i="1"/>
  <c r="S11" i="1"/>
  <c r="T11" i="1" s="1"/>
  <c r="U107" i="7" a="1"/>
  <c r="U107" i="7" s="1"/>
  <c r="U97" i="7" a="1"/>
  <c r="U97" i="7" s="1"/>
  <c r="U87" i="7" a="1"/>
  <c r="U87" i="7" s="1"/>
  <c r="H5" i="10"/>
  <c r="I5" i="10" s="1"/>
  <c r="H4" i="10"/>
  <c r="I4" i="10" s="1"/>
  <c r="H9" i="10"/>
  <c r="I9" i="10" s="1"/>
  <c r="H8" i="10"/>
  <c r="I8" i="10" s="1"/>
  <c r="H7" i="10"/>
  <c r="I7" i="10" s="1"/>
  <c r="H6" i="10"/>
  <c r="I6" i="10" s="1"/>
  <c r="S32" i="3"/>
  <c r="S27" i="3"/>
  <c r="S17" i="3"/>
  <c r="T17" i="3" s="1"/>
  <c r="S12" i="3"/>
  <c r="S25" i="9"/>
  <c r="S10" i="9"/>
  <c r="T10" i="9" s="1"/>
  <c r="S33" i="8"/>
  <c r="S18" i="8"/>
  <c r="S13" i="8"/>
  <c r="S107" i="7"/>
  <c r="T107" i="7" s="1"/>
  <c r="S97" i="7"/>
  <c r="S92" i="7"/>
  <c r="S87" i="7"/>
  <c r="T87" i="7" s="1"/>
  <c r="S67" i="7"/>
  <c r="S47" i="7"/>
  <c r="T47" i="7" s="1"/>
  <c r="S37" i="7"/>
  <c r="T37" i="7" s="1"/>
  <c r="S32" i="7"/>
  <c r="T32" i="7" s="1"/>
  <c r="T43" i="6" l="1"/>
  <c r="T38" i="6"/>
  <c r="T33" i="6"/>
  <c r="T27" i="5"/>
  <c r="T22" i="5"/>
  <c r="T17" i="5"/>
  <c r="T43" i="2"/>
  <c r="T33" i="2"/>
  <c r="T18" i="2"/>
  <c r="T13" i="2"/>
  <c r="T26" i="1"/>
  <c r="T21" i="1"/>
  <c r="T16" i="1"/>
  <c r="T32" i="3"/>
  <c r="T27" i="3"/>
  <c r="T12" i="3"/>
  <c r="T25" i="9"/>
  <c r="T33" i="8"/>
  <c r="T18" i="8"/>
  <c r="T13" i="8"/>
  <c r="T97" i="7"/>
  <c r="T92" i="7"/>
  <c r="T67" i="7"/>
  <c r="P48" i="9" l="1"/>
  <c r="P47" i="9"/>
  <c r="P46" i="9"/>
  <c r="Q45" i="9"/>
  <c r="R45" i="9" s="1"/>
  <c r="P33" i="9"/>
  <c r="P32" i="9"/>
  <c r="P31" i="9"/>
  <c r="Q30" i="9"/>
  <c r="R30" i="9" s="1"/>
  <c r="P28" i="9"/>
  <c r="P27" i="9"/>
  <c r="P26" i="9"/>
  <c r="Q25" i="9"/>
  <c r="R25" i="9" s="1"/>
  <c r="S26" i="9" s="1"/>
  <c r="P13" i="9"/>
  <c r="P12" i="9"/>
  <c r="P11" i="9"/>
  <c r="Q10" i="9"/>
  <c r="R10" i="9" s="1"/>
  <c r="S11" i="9" s="1"/>
  <c r="P66" i="8"/>
  <c r="P65" i="8"/>
  <c r="P64" i="8"/>
  <c r="Q63" i="8"/>
  <c r="R63" i="8" s="1"/>
  <c r="P51" i="8"/>
  <c r="P50" i="8"/>
  <c r="P49" i="8"/>
  <c r="Q48" i="8"/>
  <c r="R48" i="8" s="1"/>
  <c r="P46" i="8"/>
  <c r="P45" i="8"/>
  <c r="P44" i="8"/>
  <c r="Q43" i="8"/>
  <c r="R43" i="8" s="1"/>
  <c r="P36" i="8"/>
  <c r="P35" i="8"/>
  <c r="P34" i="8"/>
  <c r="Q33" i="8"/>
  <c r="R33" i="8" s="1"/>
  <c r="S34" i="8" s="1"/>
  <c r="P21" i="8"/>
  <c r="P20" i="8"/>
  <c r="P19" i="8"/>
  <c r="Q18" i="8"/>
  <c r="R18" i="8" s="1"/>
  <c r="S19" i="8" s="1"/>
  <c r="P16" i="8"/>
  <c r="P15" i="8"/>
  <c r="P14" i="8"/>
  <c r="Q13" i="8"/>
  <c r="R13" i="8" s="1"/>
  <c r="S14" i="8" s="1"/>
  <c r="P200" i="7"/>
  <c r="P199" i="7"/>
  <c r="P198" i="7"/>
  <c r="Q197" i="7"/>
  <c r="R197" i="7" s="1"/>
  <c r="P190" i="7"/>
  <c r="P189" i="7"/>
  <c r="P188" i="7"/>
  <c r="Q187" i="7"/>
  <c r="R187" i="7" s="1"/>
  <c r="P185" i="7"/>
  <c r="P184" i="7"/>
  <c r="P183" i="7"/>
  <c r="Q182" i="7"/>
  <c r="R182" i="7" s="1"/>
  <c r="P180" i="7"/>
  <c r="P179" i="7"/>
  <c r="P178" i="7"/>
  <c r="Q177" i="7"/>
  <c r="R177" i="7" s="1"/>
  <c r="P160" i="7"/>
  <c r="P159" i="7"/>
  <c r="P158" i="7"/>
  <c r="Q157" i="7"/>
  <c r="R157" i="7" s="1"/>
  <c r="P140" i="7"/>
  <c r="P139" i="7"/>
  <c r="P138" i="7"/>
  <c r="Q137" i="7"/>
  <c r="R137" i="7" s="1"/>
  <c r="P130" i="7"/>
  <c r="P129" i="7"/>
  <c r="P128" i="7"/>
  <c r="Q127" i="7"/>
  <c r="R127" i="7" s="1"/>
  <c r="P125" i="7"/>
  <c r="P124" i="7"/>
  <c r="P123" i="7"/>
  <c r="Q122" i="7"/>
  <c r="R122" i="7" s="1"/>
  <c r="P110" i="7"/>
  <c r="P109" i="7"/>
  <c r="P108" i="7"/>
  <c r="Q107" i="7"/>
  <c r="R107" i="7" s="1"/>
  <c r="S108" i="7" s="1"/>
  <c r="P100" i="7"/>
  <c r="P99" i="7"/>
  <c r="P98" i="7"/>
  <c r="Q97" i="7"/>
  <c r="R97" i="7" s="1"/>
  <c r="S98" i="7" s="1"/>
  <c r="P95" i="7"/>
  <c r="P94" i="7"/>
  <c r="P93" i="7"/>
  <c r="Q92" i="7"/>
  <c r="R92" i="7" s="1"/>
  <c r="S93" i="7" s="1"/>
  <c r="P90" i="7"/>
  <c r="P89" i="7"/>
  <c r="P88" i="7"/>
  <c r="Q87" i="7"/>
  <c r="R87" i="7" s="1"/>
  <c r="S88" i="7" s="1"/>
  <c r="P70" i="7"/>
  <c r="P69" i="7"/>
  <c r="P68" i="7"/>
  <c r="Q67" i="7"/>
  <c r="R67" i="7" s="1"/>
  <c r="S68" i="7" s="1"/>
  <c r="P50" i="7"/>
  <c r="P49" i="7"/>
  <c r="P48" i="7"/>
  <c r="Q47" i="7"/>
  <c r="R47" i="7" s="1"/>
  <c r="S48" i="7" s="1"/>
  <c r="P40" i="7"/>
  <c r="P39" i="7"/>
  <c r="P38" i="7"/>
  <c r="Q37" i="7"/>
  <c r="R37" i="7" s="1"/>
  <c r="S38" i="7" s="1"/>
  <c r="P35" i="7"/>
  <c r="P34" i="7"/>
  <c r="P33" i="7"/>
  <c r="Q32" i="7"/>
  <c r="R32" i="7" s="1"/>
  <c r="S33" i="7" s="1"/>
  <c r="S27" i="9" l="1"/>
  <c r="T26" i="9"/>
  <c r="T11" i="9"/>
  <c r="S12" i="9"/>
  <c r="S35" i="8"/>
  <c r="T34" i="8"/>
  <c r="S20" i="8"/>
  <c r="T19" i="8"/>
  <c r="T14" i="8"/>
  <c r="S15" i="8"/>
  <c r="S39" i="7"/>
  <c r="T38" i="7"/>
  <c r="S34" i="7"/>
  <c r="T33" i="7"/>
  <c r="S109" i="7"/>
  <c r="T108" i="7"/>
  <c r="S99" i="7"/>
  <c r="T98" i="7"/>
  <c r="S94" i="7"/>
  <c r="T93" i="7"/>
  <c r="S89" i="7"/>
  <c r="T88" i="7"/>
  <c r="S69" i="7"/>
  <c r="T68" i="7"/>
  <c r="S49" i="7"/>
  <c r="T48" i="7"/>
  <c r="P80" i="6"/>
  <c r="P79" i="6"/>
  <c r="P78" i="6"/>
  <c r="Q77" i="6"/>
  <c r="R77" i="6" s="1"/>
  <c r="P75" i="6"/>
  <c r="P74" i="6"/>
  <c r="P73" i="6"/>
  <c r="Q72" i="6"/>
  <c r="R72" i="6" s="1"/>
  <c r="P70" i="6"/>
  <c r="P69" i="6"/>
  <c r="P68" i="6"/>
  <c r="Q67" i="6"/>
  <c r="R67" i="6" s="1"/>
  <c r="P65" i="6"/>
  <c r="P64" i="6"/>
  <c r="P63" i="6"/>
  <c r="Q62" i="6"/>
  <c r="R62" i="6" s="1"/>
  <c r="P60" i="6"/>
  <c r="P59" i="6"/>
  <c r="P58" i="6"/>
  <c r="Q57" i="6"/>
  <c r="R57" i="6" s="1"/>
  <c r="P55" i="6"/>
  <c r="P54" i="6"/>
  <c r="P53" i="6"/>
  <c r="Q52" i="6"/>
  <c r="R52" i="6" s="1"/>
  <c r="P46" i="6"/>
  <c r="P45" i="6"/>
  <c r="P44" i="6"/>
  <c r="Q43" i="6"/>
  <c r="R43" i="6" s="1"/>
  <c r="S44" i="6" s="1"/>
  <c r="P41" i="6"/>
  <c r="P40" i="6"/>
  <c r="P39" i="6"/>
  <c r="Q38" i="6"/>
  <c r="R38" i="6" s="1"/>
  <c r="S39" i="6" s="1"/>
  <c r="P36" i="6"/>
  <c r="P35" i="6"/>
  <c r="P34" i="6"/>
  <c r="Q33" i="6"/>
  <c r="R33" i="6" s="1"/>
  <c r="S34" i="6" s="1"/>
  <c r="P31" i="6"/>
  <c r="P30" i="6"/>
  <c r="P29" i="6"/>
  <c r="Q28" i="6"/>
  <c r="R28" i="6" s="1"/>
  <c r="S29" i="6" s="1"/>
  <c r="P26" i="6"/>
  <c r="P25" i="6"/>
  <c r="P24" i="6"/>
  <c r="Q23" i="6"/>
  <c r="R23" i="6" s="1"/>
  <c r="S24" i="6" s="1"/>
  <c r="P21" i="6"/>
  <c r="P20" i="6"/>
  <c r="P19" i="6"/>
  <c r="Q18" i="6"/>
  <c r="R18" i="6" s="1"/>
  <c r="S19" i="6" s="1"/>
  <c r="P69" i="5"/>
  <c r="P68" i="5"/>
  <c r="P67" i="5"/>
  <c r="Q66" i="5"/>
  <c r="R66" i="5" s="1"/>
  <c r="P59" i="5"/>
  <c r="P58" i="5"/>
  <c r="P57" i="5"/>
  <c r="Q56" i="5"/>
  <c r="R56" i="5" s="1"/>
  <c r="P54" i="5"/>
  <c r="P53" i="5"/>
  <c r="P52" i="5"/>
  <c r="Q51" i="5"/>
  <c r="R51" i="5" s="1"/>
  <c r="P49" i="5"/>
  <c r="P48" i="5"/>
  <c r="P47" i="5"/>
  <c r="Q46" i="5"/>
  <c r="R46" i="5" s="1"/>
  <c r="P44" i="5"/>
  <c r="P43" i="5"/>
  <c r="P42" i="5"/>
  <c r="Q41" i="5"/>
  <c r="R41" i="5" s="1"/>
  <c r="P40" i="5"/>
  <c r="P39" i="5"/>
  <c r="P38" i="5"/>
  <c r="Q37" i="5"/>
  <c r="R37" i="5" s="1"/>
  <c r="S38" i="5" s="1"/>
  <c r="P30" i="5"/>
  <c r="P29" i="5"/>
  <c r="P28" i="5"/>
  <c r="Q27" i="5"/>
  <c r="R27" i="5" s="1"/>
  <c r="S28" i="5" s="1"/>
  <c r="P25" i="5"/>
  <c r="P24" i="5"/>
  <c r="P23" i="5"/>
  <c r="Q22" i="5"/>
  <c r="R22" i="5" s="1"/>
  <c r="S23" i="5" s="1"/>
  <c r="P20" i="5"/>
  <c r="P19" i="5"/>
  <c r="P18" i="5"/>
  <c r="Q17" i="5"/>
  <c r="R17" i="5" s="1"/>
  <c r="S18" i="5" s="1"/>
  <c r="P15" i="5"/>
  <c r="P14" i="5"/>
  <c r="P13" i="5"/>
  <c r="Q12" i="5"/>
  <c r="R12" i="5" s="1"/>
  <c r="S13" i="5" s="1"/>
  <c r="P47" i="4"/>
  <c r="P46" i="4"/>
  <c r="P45" i="4"/>
  <c r="Q44" i="4"/>
  <c r="R44" i="4" s="1"/>
  <c r="P42" i="4"/>
  <c r="P41" i="4"/>
  <c r="P40" i="4"/>
  <c r="Q39" i="4"/>
  <c r="R39" i="4" s="1"/>
  <c r="P37" i="4"/>
  <c r="P36" i="4"/>
  <c r="P35" i="4"/>
  <c r="Q34" i="4"/>
  <c r="R34" i="4" s="1"/>
  <c r="P32" i="4"/>
  <c r="P31" i="4"/>
  <c r="P30" i="4"/>
  <c r="Q29" i="4"/>
  <c r="R29" i="4" s="1"/>
  <c r="P28" i="4"/>
  <c r="P27" i="4"/>
  <c r="P26" i="4"/>
  <c r="Q25" i="4"/>
  <c r="R25" i="4" s="1"/>
  <c r="S26" i="4" s="1"/>
  <c r="P23" i="4"/>
  <c r="P22" i="4"/>
  <c r="P21" i="4"/>
  <c r="Q20" i="4"/>
  <c r="R20" i="4" s="1"/>
  <c r="S21" i="4" s="1"/>
  <c r="P18" i="4"/>
  <c r="P17" i="4"/>
  <c r="P16" i="4"/>
  <c r="Q15" i="4"/>
  <c r="R15" i="4" s="1"/>
  <c r="S16" i="4" s="1"/>
  <c r="P13" i="4"/>
  <c r="P12" i="4"/>
  <c r="P11" i="4"/>
  <c r="Q10" i="4"/>
  <c r="R10" i="4" s="1"/>
  <c r="S11" i="4" s="1"/>
  <c r="P64" i="3"/>
  <c r="P63" i="3"/>
  <c r="P62" i="3"/>
  <c r="Q61" i="3"/>
  <c r="R61" i="3" s="1"/>
  <c r="P59" i="3"/>
  <c r="P58" i="3"/>
  <c r="P57" i="3"/>
  <c r="Q56" i="3"/>
  <c r="R56" i="3" s="1"/>
  <c r="P49" i="3"/>
  <c r="P48" i="3"/>
  <c r="P47" i="3"/>
  <c r="Q46" i="3"/>
  <c r="R46" i="3" s="1"/>
  <c r="P44" i="3"/>
  <c r="P43" i="3"/>
  <c r="P42" i="3"/>
  <c r="Q41" i="3"/>
  <c r="R41" i="3" s="1"/>
  <c r="P35" i="3"/>
  <c r="P34" i="3"/>
  <c r="P33" i="3"/>
  <c r="Q32" i="3"/>
  <c r="R32" i="3" s="1"/>
  <c r="S33" i="3" s="1"/>
  <c r="P30" i="3"/>
  <c r="P29" i="3"/>
  <c r="P28" i="3"/>
  <c r="Q27" i="3"/>
  <c r="R27" i="3" s="1"/>
  <c r="S28" i="3" s="1"/>
  <c r="P20" i="3"/>
  <c r="P19" i="3"/>
  <c r="P18" i="3"/>
  <c r="Q17" i="3"/>
  <c r="R17" i="3" s="1"/>
  <c r="S18" i="3" s="1"/>
  <c r="P15" i="3"/>
  <c r="P14" i="3"/>
  <c r="P13" i="3"/>
  <c r="Q12" i="3"/>
  <c r="R12" i="3" s="1"/>
  <c r="S13" i="3" s="1"/>
  <c r="P80" i="2"/>
  <c r="P79" i="2"/>
  <c r="P78" i="2"/>
  <c r="Q77" i="2"/>
  <c r="R77" i="2" s="1"/>
  <c r="P70" i="2"/>
  <c r="P69" i="2"/>
  <c r="P68" i="2"/>
  <c r="Q67" i="2"/>
  <c r="R67" i="2" s="1"/>
  <c r="P65" i="2"/>
  <c r="P64" i="2"/>
  <c r="P63" i="2"/>
  <c r="Q62" i="2"/>
  <c r="R62" i="2" s="1"/>
  <c r="P55" i="2"/>
  <c r="P54" i="2"/>
  <c r="P53" i="2"/>
  <c r="Q52" i="2"/>
  <c r="R52" i="2" s="1"/>
  <c r="P50" i="2"/>
  <c r="P49" i="2"/>
  <c r="P48" i="2"/>
  <c r="Q47" i="2"/>
  <c r="R47" i="2" s="1"/>
  <c r="P46" i="2"/>
  <c r="P45" i="2"/>
  <c r="P44" i="2"/>
  <c r="Q43" i="2"/>
  <c r="R43" i="2" s="1"/>
  <c r="S44" i="2" s="1"/>
  <c r="P36" i="2"/>
  <c r="P35" i="2"/>
  <c r="P34" i="2"/>
  <c r="Q33" i="2"/>
  <c r="R33" i="2" s="1"/>
  <c r="S34" i="2" s="1"/>
  <c r="P31" i="2"/>
  <c r="P30" i="2"/>
  <c r="P29" i="2"/>
  <c r="Q28" i="2"/>
  <c r="R28" i="2" s="1"/>
  <c r="S29" i="2" s="1"/>
  <c r="P21" i="2"/>
  <c r="P20" i="2"/>
  <c r="P19" i="2"/>
  <c r="Q18" i="2"/>
  <c r="R18" i="2" s="1"/>
  <c r="S19" i="2" s="1"/>
  <c r="P16" i="2"/>
  <c r="P15" i="2"/>
  <c r="P14" i="2"/>
  <c r="Q13" i="2"/>
  <c r="R13" i="2" s="1"/>
  <c r="S14" i="2" s="1"/>
  <c r="P53" i="1"/>
  <c r="P52" i="1"/>
  <c r="P51" i="1"/>
  <c r="Q50" i="1"/>
  <c r="R50" i="1" s="1"/>
  <c r="P48" i="1"/>
  <c r="P47" i="1"/>
  <c r="P46" i="1"/>
  <c r="Q45" i="1"/>
  <c r="R45" i="1" s="1"/>
  <c r="P43" i="1"/>
  <c r="P42" i="1"/>
  <c r="P41" i="1"/>
  <c r="Q40" i="1"/>
  <c r="R40" i="1" s="1"/>
  <c r="P38" i="1"/>
  <c r="P37" i="1"/>
  <c r="P36" i="1"/>
  <c r="Q35" i="1"/>
  <c r="R35" i="1" s="1"/>
  <c r="P29" i="1"/>
  <c r="P28" i="1"/>
  <c r="P27" i="1"/>
  <c r="Q26" i="1"/>
  <c r="R26" i="1" s="1"/>
  <c r="S27" i="1" s="1"/>
  <c r="P24" i="1"/>
  <c r="P23" i="1"/>
  <c r="P22" i="1"/>
  <c r="Q21" i="1"/>
  <c r="R21" i="1" s="1"/>
  <c r="S22" i="1" s="1"/>
  <c r="P19" i="1"/>
  <c r="P18" i="1"/>
  <c r="P17" i="1"/>
  <c r="Q16" i="1"/>
  <c r="R16" i="1" s="1"/>
  <c r="S17" i="1" s="1"/>
  <c r="Q11" i="1"/>
  <c r="R11" i="1" s="1"/>
  <c r="S12" i="1" s="1"/>
  <c r="P13" i="1"/>
  <c r="P14" i="1"/>
  <c r="P12" i="1"/>
  <c r="U13" i="8" l="1" a="1"/>
  <c r="S30" i="6"/>
  <c r="T29" i="6"/>
  <c r="S45" i="6"/>
  <c r="T44" i="6"/>
  <c r="T19" i="6"/>
  <c r="S20" i="6"/>
  <c r="S25" i="6"/>
  <c r="T24" i="6"/>
  <c r="S40" i="6"/>
  <c r="T39" i="6"/>
  <c r="T34" i="6"/>
  <c r="S35" i="6"/>
  <c r="S24" i="5"/>
  <c r="T23" i="5"/>
  <c r="S14" i="5"/>
  <c r="T13" i="5"/>
  <c r="S29" i="5"/>
  <c r="T28" i="5"/>
  <c r="S19" i="5"/>
  <c r="T18" i="5"/>
  <c r="S39" i="5"/>
  <c r="T38" i="5"/>
  <c r="S22" i="4"/>
  <c r="T21" i="4"/>
  <c r="T26" i="4"/>
  <c r="S27" i="4"/>
  <c r="S17" i="4"/>
  <c r="T16" i="4"/>
  <c r="S12" i="4"/>
  <c r="T11" i="4"/>
  <c r="T14" i="2"/>
  <c r="S15" i="2"/>
  <c r="S35" i="2"/>
  <c r="T34" i="2"/>
  <c r="T19" i="2"/>
  <c r="S20" i="2"/>
  <c r="S45" i="2"/>
  <c r="T44" i="2"/>
  <c r="S30" i="2"/>
  <c r="T29" i="2"/>
  <c r="T22" i="1"/>
  <c r="S23" i="1"/>
  <c r="S28" i="1"/>
  <c r="T27" i="1"/>
  <c r="S18" i="1"/>
  <c r="T17" i="1"/>
  <c r="S13" i="1"/>
  <c r="T12" i="1"/>
  <c r="T13" i="3"/>
  <c r="S14" i="3"/>
  <c r="T33" i="3"/>
  <c r="S34" i="3"/>
  <c r="T18" i="3"/>
  <c r="S19" i="3"/>
  <c r="T28" i="3"/>
  <c r="S29" i="3"/>
  <c r="S28" i="9"/>
  <c r="T28" i="9" s="1"/>
  <c r="T27" i="9"/>
  <c r="U25" i="9" s="1" a="1"/>
  <c r="S13" i="9"/>
  <c r="T13" i="9" s="1"/>
  <c r="T12" i="9"/>
  <c r="S36" i="8"/>
  <c r="T36" i="8" s="1"/>
  <c r="T35" i="8"/>
  <c r="T20" i="8"/>
  <c r="U18" i="8" s="1" a="1"/>
  <c r="S21" i="8"/>
  <c r="T21" i="8" s="1"/>
  <c r="S16" i="8"/>
  <c r="T16" i="8" s="1"/>
  <c r="T15" i="8"/>
  <c r="S35" i="7"/>
  <c r="T35" i="7" s="1"/>
  <c r="T34" i="7"/>
  <c r="U32" i="7" s="1" a="1"/>
  <c r="S40" i="7"/>
  <c r="T40" i="7" s="1"/>
  <c r="T39" i="7"/>
  <c r="S110" i="7"/>
  <c r="T110" i="7" s="1"/>
  <c r="T109" i="7"/>
  <c r="S100" i="7"/>
  <c r="T100" i="7" s="1"/>
  <c r="T99" i="7"/>
  <c r="S95" i="7"/>
  <c r="T95" i="7" s="1"/>
  <c r="T94" i="7"/>
  <c r="U92" i="7" s="1" a="1"/>
  <c r="S90" i="7"/>
  <c r="T90" i="7" s="1"/>
  <c r="T89" i="7"/>
  <c r="S70" i="7"/>
  <c r="T70" i="7" s="1"/>
  <c r="T69" i="7"/>
  <c r="U67" i="7" s="1" a="1"/>
  <c r="S50" i="7"/>
  <c r="T50" i="7" s="1"/>
  <c r="T49" i="7"/>
  <c r="U13" i="8" l="1"/>
  <c r="B6" i="10" s="1"/>
  <c r="F6" i="10" s="1"/>
  <c r="G6" i="10" s="1"/>
  <c r="D6" i="10"/>
  <c r="E6" i="10"/>
  <c r="C6" i="10"/>
  <c r="U33" i="8" a="1"/>
  <c r="U33" i="8" s="1"/>
  <c r="B9" i="10" s="1"/>
  <c r="U47" i="7" a="1"/>
  <c r="C25" i="10" s="1"/>
  <c r="U32" i="7"/>
  <c r="B52" i="10" s="1"/>
  <c r="D52" i="10"/>
  <c r="C52" i="10"/>
  <c r="E52" i="10"/>
  <c r="D9" i="10"/>
  <c r="E9" i="10"/>
  <c r="U18" i="8"/>
  <c r="B7" i="10" s="1"/>
  <c r="E7" i="10"/>
  <c r="C7" i="10"/>
  <c r="D7" i="10"/>
  <c r="U92" i="7"/>
  <c r="B14" i="10" s="1"/>
  <c r="F14" i="10" s="1"/>
  <c r="G14" i="10" s="1"/>
  <c r="E14" i="10"/>
  <c r="C14" i="10"/>
  <c r="D14" i="10"/>
  <c r="U67" i="7"/>
  <c r="B58" i="10" s="1"/>
  <c r="C58" i="10"/>
  <c r="D58" i="10"/>
  <c r="E58" i="10"/>
  <c r="U37" i="7" a="1"/>
  <c r="E24" i="10" s="1"/>
  <c r="U10" i="9" a="1"/>
  <c r="U10" i="9" s="1"/>
  <c r="B41" i="10" s="1"/>
  <c r="U25" i="9"/>
  <c r="B42" i="10" s="1"/>
  <c r="D42" i="10"/>
  <c r="E42" i="10"/>
  <c r="C42" i="10"/>
  <c r="S36" i="6"/>
  <c r="T36" i="6" s="1"/>
  <c r="T35" i="6"/>
  <c r="U33" i="6" s="1" a="1"/>
  <c r="S26" i="6"/>
  <c r="T26" i="6" s="1"/>
  <c r="U23" i="6" s="1" a="1"/>
  <c r="T25" i="6"/>
  <c r="T20" i="6"/>
  <c r="S21" i="6"/>
  <c r="T21" i="6" s="1"/>
  <c r="U18" i="6" s="1" a="1"/>
  <c r="S41" i="6"/>
  <c r="T41" i="6" s="1"/>
  <c r="T40" i="6"/>
  <c r="U38" i="6" s="1" a="1"/>
  <c r="S46" i="6"/>
  <c r="T46" i="6" s="1"/>
  <c r="T45" i="6"/>
  <c r="S31" i="6"/>
  <c r="T31" i="6" s="1"/>
  <c r="T30" i="6"/>
  <c r="U28" i="6" s="1" a="1"/>
  <c r="S20" i="5"/>
  <c r="T20" i="5" s="1"/>
  <c r="T19" i="5"/>
  <c r="S30" i="5"/>
  <c r="T30" i="5" s="1"/>
  <c r="T29" i="5"/>
  <c r="T39" i="5"/>
  <c r="U37" i="5" s="1" a="1"/>
  <c r="S40" i="5"/>
  <c r="T40" i="5" s="1"/>
  <c r="T14" i="5"/>
  <c r="S15" i="5"/>
  <c r="T15" i="5" s="1"/>
  <c r="S25" i="5"/>
  <c r="T25" i="5" s="1"/>
  <c r="T24" i="5"/>
  <c r="U22" i="5" s="1" a="1"/>
  <c r="U22" i="5" s="1"/>
  <c r="S13" i="4"/>
  <c r="T13" i="4" s="1"/>
  <c r="T12" i="4"/>
  <c r="U10" i="4" s="1" a="1"/>
  <c r="S18" i="4"/>
  <c r="T18" i="4" s="1"/>
  <c r="T17" i="4"/>
  <c r="T27" i="4"/>
  <c r="S28" i="4"/>
  <c r="T28" i="4" s="1"/>
  <c r="S23" i="4"/>
  <c r="T23" i="4" s="1"/>
  <c r="T22" i="4"/>
  <c r="S46" i="2"/>
  <c r="T46" i="2" s="1"/>
  <c r="T45" i="2"/>
  <c r="U43" i="2" s="1" a="1"/>
  <c r="S21" i="2"/>
  <c r="T21" i="2" s="1"/>
  <c r="T20" i="2"/>
  <c r="U18" i="2" s="1" a="1"/>
  <c r="S31" i="2"/>
  <c r="T31" i="2" s="1"/>
  <c r="T30" i="2"/>
  <c r="S36" i="2"/>
  <c r="T36" i="2" s="1"/>
  <c r="T35" i="2"/>
  <c r="U33" i="2" s="1" a="1"/>
  <c r="S16" i="2"/>
  <c r="T16" i="2" s="1"/>
  <c r="T15" i="2"/>
  <c r="U13" i="2" s="1" a="1"/>
  <c r="S19" i="1"/>
  <c r="T19" i="1" s="1"/>
  <c r="T18" i="1"/>
  <c r="U16" i="1" s="1" a="1"/>
  <c r="T28" i="1"/>
  <c r="S29" i="1"/>
  <c r="T29" i="1" s="1"/>
  <c r="T23" i="1"/>
  <c r="S24" i="1"/>
  <c r="T24" i="1" s="1"/>
  <c r="U21" i="1" a="1"/>
  <c r="S14" i="1"/>
  <c r="T14" i="1" s="1"/>
  <c r="T13" i="1"/>
  <c r="U11" i="1" s="1" a="1"/>
  <c r="T29" i="3"/>
  <c r="S30" i="3"/>
  <c r="T30" i="3" s="1"/>
  <c r="S35" i="3"/>
  <c r="T35" i="3" s="1"/>
  <c r="T34" i="3"/>
  <c r="U32" i="3" s="1" a="1"/>
  <c r="T14" i="3"/>
  <c r="S15" i="3"/>
  <c r="T15" i="3" s="1"/>
  <c r="S20" i="3"/>
  <c r="T20" i="3" s="1"/>
  <c r="T19" i="3"/>
  <c r="U17" i="3" s="1" a="1"/>
  <c r="F7" i="10" l="1"/>
  <c r="G7" i="10" s="1"/>
  <c r="C9" i="10"/>
  <c r="D25" i="10"/>
  <c r="U47" i="7"/>
  <c r="B25" i="10" s="1"/>
  <c r="F25" i="10" s="1"/>
  <c r="G25" i="10" s="1"/>
  <c r="E25" i="10"/>
  <c r="D24" i="10"/>
  <c r="C24" i="10"/>
  <c r="U37" i="7"/>
  <c r="B24" i="10" s="1"/>
  <c r="F52" i="10"/>
  <c r="G52" i="10" s="1"/>
  <c r="E41" i="10"/>
  <c r="D41" i="10"/>
  <c r="C41" i="10"/>
  <c r="F9" i="10"/>
  <c r="G9" i="10" s="1"/>
  <c r="F58" i="10"/>
  <c r="G58" i="10" s="1"/>
  <c r="F24" i="10"/>
  <c r="G24" i="10" s="1"/>
  <c r="U43" i="6" a="1"/>
  <c r="U12" i="3" a="1"/>
  <c r="F42" i="10"/>
  <c r="G42" i="10" s="1"/>
  <c r="U15" i="4" a="1"/>
  <c r="U26" i="1" a="1"/>
  <c r="U26" i="1" s="1"/>
  <c r="F41" i="10"/>
  <c r="G41" i="10" s="1"/>
  <c r="U23" i="6"/>
  <c r="B60" i="10" s="1"/>
  <c r="C60" i="10"/>
  <c r="D60" i="10"/>
  <c r="E60" i="10"/>
  <c r="U28" i="6"/>
  <c r="B62" i="10" s="1"/>
  <c r="C62" i="10"/>
  <c r="D62" i="10"/>
  <c r="E62" i="10"/>
  <c r="U43" i="6"/>
  <c r="B65" i="10" s="1"/>
  <c r="E65" i="10"/>
  <c r="D65" i="10"/>
  <c r="C65" i="10"/>
  <c r="U38" i="6"/>
  <c r="B64" i="10" s="1"/>
  <c r="C64" i="10"/>
  <c r="D64" i="10"/>
  <c r="E64" i="10"/>
  <c r="U33" i="6"/>
  <c r="B63" i="10" s="1"/>
  <c r="E63" i="10"/>
  <c r="C63" i="10"/>
  <c r="D63" i="10"/>
  <c r="U18" i="6"/>
  <c r="B59" i="10" s="1"/>
  <c r="E59" i="10"/>
  <c r="C59" i="10"/>
  <c r="D59" i="10"/>
  <c r="U37" i="5"/>
  <c r="B53" i="10" s="1"/>
  <c r="E53" i="10"/>
  <c r="C53" i="10"/>
  <c r="D53" i="10"/>
  <c r="U12" i="5" a="1"/>
  <c r="U27" i="5" a="1"/>
  <c r="U17" i="5" a="1"/>
  <c r="U20" i="4" a="1"/>
  <c r="U20" i="4" s="1"/>
  <c r="B23" i="10" s="1"/>
  <c r="U10" i="4"/>
  <c r="B15" i="10" s="1"/>
  <c r="D15" i="10"/>
  <c r="E15" i="10"/>
  <c r="C15" i="10"/>
  <c r="U25" i="4" a="1"/>
  <c r="U15" i="4"/>
  <c r="B16" i="10" s="1"/>
  <c r="D16" i="10"/>
  <c r="E16" i="10"/>
  <c r="C16" i="10"/>
  <c r="U12" i="3"/>
  <c r="B4" i="10" s="1"/>
  <c r="C4" i="10"/>
  <c r="E4" i="10"/>
  <c r="D4" i="10"/>
  <c r="U32" i="3"/>
  <c r="B8" i="10" s="1"/>
  <c r="C8" i="10"/>
  <c r="D8" i="10"/>
  <c r="E8" i="10"/>
  <c r="U17" i="3"/>
  <c r="B5" i="10" s="1"/>
  <c r="E5" i="10"/>
  <c r="C5" i="10"/>
  <c r="D5" i="10"/>
  <c r="U13" i="2"/>
  <c r="B31" i="10" s="1"/>
  <c r="C31" i="10"/>
  <c r="D31" i="10"/>
  <c r="E31" i="10"/>
  <c r="U28" i="2" a="1"/>
  <c r="U33" i="2"/>
  <c r="B33" i="10" s="1"/>
  <c r="C33" i="10"/>
  <c r="D33" i="10"/>
  <c r="E33" i="10"/>
  <c r="U18" i="2"/>
  <c r="B34" i="10" s="1"/>
  <c r="C34" i="10"/>
  <c r="D34" i="10"/>
  <c r="E34" i="10"/>
  <c r="U43" i="2"/>
  <c r="B35" i="10" s="1"/>
  <c r="D35" i="10"/>
  <c r="C35" i="10"/>
  <c r="E35" i="10"/>
  <c r="U11" i="1"/>
  <c r="B43" i="10" s="1"/>
  <c r="D43" i="10"/>
  <c r="E43" i="10"/>
  <c r="C43" i="10"/>
  <c r="U21" i="1"/>
  <c r="B40" i="10" s="1"/>
  <c r="C40" i="10"/>
  <c r="D40" i="10"/>
  <c r="E40" i="10"/>
  <c r="U16" i="1"/>
  <c r="B44" i="10" s="1"/>
  <c r="C44" i="10"/>
  <c r="D44" i="10"/>
  <c r="E44" i="10"/>
  <c r="F65" i="10" l="1"/>
  <c r="G65" i="10" s="1"/>
  <c r="F4" i="10"/>
  <c r="G4" i="10" s="1"/>
  <c r="F5" i="10"/>
  <c r="G5" i="10" s="1"/>
  <c r="F31" i="10"/>
  <c r="G31" i="10" s="1"/>
  <c r="F44" i="10"/>
  <c r="G44" i="10" s="1"/>
  <c r="F16" i="10"/>
  <c r="G16" i="10" s="1"/>
  <c r="F59" i="10"/>
  <c r="G59" i="10" s="1"/>
  <c r="E23" i="10"/>
  <c r="F23" i="10" s="1"/>
  <c r="G23" i="10" s="1"/>
  <c r="C23" i="10"/>
  <c r="D23" i="10"/>
  <c r="F40" i="10"/>
  <c r="G40" i="10" s="1"/>
  <c r="F43" i="10"/>
  <c r="G43" i="10" s="1"/>
  <c r="F62" i="10"/>
  <c r="G62" i="10" s="1"/>
  <c r="F63" i="10"/>
  <c r="G63" i="10" s="1"/>
  <c r="F64" i="10"/>
  <c r="G64" i="10" s="1"/>
  <c r="F60" i="10"/>
  <c r="G60" i="10" s="1"/>
  <c r="U17" i="5"/>
  <c r="B50" i="10" s="1"/>
  <c r="C50" i="10"/>
  <c r="D50" i="10"/>
  <c r="E50" i="10"/>
  <c r="U27" i="5"/>
  <c r="B51" i="10" s="1"/>
  <c r="C51" i="10"/>
  <c r="D51" i="10"/>
  <c r="E51" i="10"/>
  <c r="U12" i="5"/>
  <c r="B49" i="10" s="1"/>
  <c r="C49" i="10"/>
  <c r="E49" i="10"/>
  <c r="D49" i="10"/>
  <c r="F53" i="10"/>
  <c r="G53" i="10" s="1"/>
  <c r="U25" i="4"/>
  <c r="B26" i="10" s="1"/>
  <c r="E26" i="10"/>
  <c r="C26" i="10"/>
  <c r="D26" i="10"/>
  <c r="F15" i="10"/>
  <c r="G15" i="10" s="1"/>
  <c r="F8" i="10"/>
  <c r="G8" i="10" s="1"/>
  <c r="F33" i="10"/>
  <c r="G33" i="10" s="1"/>
  <c r="F34" i="10"/>
  <c r="G34" i="10" s="1"/>
  <c r="U28" i="2"/>
  <c r="B32" i="10" s="1"/>
  <c r="E32" i="10"/>
  <c r="C32" i="10"/>
  <c r="D32" i="10"/>
  <c r="F35" i="10"/>
  <c r="G35" i="10" s="1"/>
  <c r="F49" i="10" l="1"/>
  <c r="G49" i="10" s="1"/>
  <c r="F51" i="10"/>
  <c r="G51" i="10" s="1"/>
  <c r="F50" i="10"/>
  <c r="G50" i="10" s="1"/>
  <c r="F26" i="10"/>
  <c r="G26" i="10" s="1"/>
  <c r="F32" i="10"/>
  <c r="G32" i="10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<sst xmlns="http://schemas.openxmlformats.org/spreadsheetml/2006/main" count="2692" uniqueCount="172">
  <si>
    <t>SubDir</t>
  </si>
  <si>
    <t>Sequence</t>
  </si>
  <si>
    <t>VTM-QP1</t>
  </si>
  <si>
    <t>VTM-QP2</t>
  </si>
  <si>
    <t>VTM-QP3</t>
  </si>
  <si>
    <t>VTM-QP4</t>
  </si>
  <si>
    <t>VTM-QP5</t>
  </si>
  <si>
    <t>ECM-QP2</t>
  </si>
  <si>
    <t>ECM-QP3</t>
  </si>
  <si>
    <t>ECM-QP4</t>
  </si>
  <si>
    <t>VTM-rate1</t>
  </si>
  <si>
    <t>VTM-rate2</t>
  </si>
  <si>
    <t>ECM-rate1</t>
  </si>
  <si>
    <t>ECM-rate2</t>
  </si>
  <si>
    <t>ECM-rate3</t>
  </si>
  <si>
    <t>ECM-rate4</t>
  </si>
  <si>
    <t>E-V-ratio1</t>
  </si>
  <si>
    <t>E-V-ratio2</t>
  </si>
  <si>
    <t>E-V-ratio3</t>
  </si>
  <si>
    <t>E-V-ratio4</t>
  </si>
  <si>
    <t>HDR_RA_8Kcrop</t>
  </si>
  <si>
    <t>WaterfallForest</t>
  </si>
  <si>
    <t>WomenFootball</t>
  </si>
  <si>
    <t>ChandelierCropBR</t>
  </si>
  <si>
    <t>Shells</t>
  </si>
  <si>
    <t>SubwayTreeCropped</t>
  </si>
  <si>
    <t>codec</t>
  </si>
  <si>
    <t>sequence</t>
  </si>
  <si>
    <t>QP</t>
  </si>
  <si>
    <t>Mean</t>
  </si>
  <si>
    <t>(L1n-abs(Mean))/L1n</t>
  </si>
  <si>
    <t>aggregated</t>
  </si>
  <si>
    <t>sum(abs(mean))</t>
  </si>
  <si>
    <t>sum(l1n-abs(m))/l1n)</t>
  </si>
  <si>
    <t>VTM</t>
  </si>
  <si>
    <t>QP1</t>
  </si>
  <si>
    <t>QP2</t>
  </si>
  <si>
    <t>QP3</t>
  </si>
  <si>
    <t>QP4</t>
  </si>
  <si>
    <t>QP5</t>
  </si>
  <si>
    <t>ECM</t>
  </si>
  <si>
    <t>SubwayTreeR1</t>
  </si>
  <si>
    <t>HDR_RA_UHD-4K</t>
  </si>
  <si>
    <t>SparksDirtLot</t>
  </si>
  <si>
    <t>NeptuneFountain3R1</t>
  </si>
  <si>
    <t>MeridianHDR2</t>
  </si>
  <si>
    <t>AMS01</t>
  </si>
  <si>
    <t>SparksWelding</t>
  </si>
  <si>
    <t>AMS06</t>
  </si>
  <si>
    <t>TallBuildings2</t>
  </si>
  <si>
    <t>SDR_RA_UHD-4K</t>
  </si>
  <si>
    <t>MountainBay2</t>
  </si>
  <si>
    <t>Marathon2</t>
  </si>
  <si>
    <t>DrivingPOV3</t>
  </si>
  <si>
    <t>CrowdRun</t>
  </si>
  <si>
    <t>0..1 for confident..disagree</t>
  </si>
  <si>
    <t>VerticalVideo-3d96-walk</t>
  </si>
  <si>
    <t>UGC_RA</t>
  </si>
  <si>
    <t>Hobby-w5xz-backpack</t>
  </si>
  <si>
    <t>CoverSong-3499-outdoor</t>
  </si>
  <si>
    <t>VerticalVideo-4b92-park</t>
  </si>
  <si>
    <t>VerticalVideo-3709-snow</t>
  </si>
  <si>
    <t>Sports-76a2-iceball</t>
  </si>
  <si>
    <t>Animal-6v9a-pheasant</t>
  </si>
  <si>
    <t>JianlingTemple</t>
  </si>
  <si>
    <t>Gaming_LD_HD</t>
  </si>
  <si>
    <t>EuroTruckSimulator2</t>
  </si>
  <si>
    <t>Darktree</t>
  </si>
  <si>
    <t>Minecraft</t>
  </si>
  <si>
    <t>GTAVs090</t>
  </si>
  <si>
    <t>DOTA2s360</t>
  </si>
  <si>
    <t>OfficeWalkAtWall</t>
  </si>
  <si>
    <t>SDR_LD_HD</t>
  </si>
  <si>
    <t>Beatriz</t>
  </si>
  <si>
    <t>DrivingPOV4</t>
  </si>
  <si>
    <t>SDR_RA_HD</t>
  </si>
  <si>
    <t>Metro</t>
  </si>
  <si>
    <t>ECM-MOS</t>
  </si>
  <si>
    <t>ECM-CI</t>
  </si>
  <si>
    <t>VTM-rate0</t>
  </si>
  <si>
    <t>ECM-QP1</t>
  </si>
  <si>
    <t>VTM-rate4</t>
  </si>
  <si>
    <t>VTM-rate3</t>
  </si>
  <si>
    <t>dropped</t>
  </si>
  <si>
    <t>quality already too poor</t>
  </si>
  <si>
    <t>because QP1 is too low quality</t>
  </si>
  <si>
    <t>very low BRs (transl motion fixed content)</t>
  </si>
  <si>
    <t>would need 28 but not available</t>
  </si>
  <si>
    <t>proposed QPs</t>
  </si>
  <si>
    <t>initial QPs</t>
  </si>
  <si>
    <t>comments</t>
  </si>
  <si>
    <t>quality loss visible at lowest qps</t>
  </si>
  <si>
    <t>quality loss at highest qps</t>
  </si>
  <si>
    <t>BR ratio from QP to QP</t>
  </si>
  <si>
    <t>BR ratio from highest to lowest</t>
  </si>
  <si>
    <t>Gaming_LD_HD/</t>
  </si>
  <si>
    <t>ARPG2</t>
  </si>
  <si>
    <t>Level1</t>
  </si>
  <si>
    <t>SDR_LD_HD/</t>
  </si>
  <si>
    <t>GregoryCactus2</t>
  </si>
  <si>
    <t>GregoryFence2</t>
  </si>
  <si>
    <t>GregoryScarf2</t>
  </si>
  <si>
    <t>GregoryWalk1</t>
  </si>
  <si>
    <t>BlackSwan</t>
  </si>
  <si>
    <t>BlackSwan2</t>
  </si>
  <si>
    <t>Camellia</t>
  </si>
  <si>
    <t>SDR_RA_HD/</t>
  </si>
  <si>
    <t>Dance</t>
  </si>
  <si>
    <t>ParkJoy</t>
  </si>
  <si>
    <t>PrincessRun</t>
  </si>
  <si>
    <t>Umbrella</t>
  </si>
  <si>
    <t>DucksTakeOff</t>
  </si>
  <si>
    <t>Seeking</t>
  </si>
  <si>
    <t>UGC_RA/</t>
  </si>
  <si>
    <t>DaylightPortraitAnimal</t>
  </si>
  <si>
    <t>NightLandscapeRunning</t>
  </si>
  <si>
    <t>TwilightPortraitVehicle</t>
  </si>
  <si>
    <t>SDR_RA_UHD-4K/</t>
  </si>
  <si>
    <t>FireDance</t>
  </si>
  <si>
    <t>HallwayScene</t>
  </si>
  <si>
    <t>OfficeScene</t>
  </si>
  <si>
    <t>Roadtrip</t>
  </si>
  <si>
    <t>TaikoDrums</t>
  </si>
  <si>
    <t>Trees</t>
  </si>
  <si>
    <t>HDR_RA_8Kcrop/</t>
  </si>
  <si>
    <t>FashionLadyCrop1</t>
  </si>
  <si>
    <t>FashionLadyDyncropUD</t>
  </si>
  <si>
    <t>MeltMetalCrop1</t>
  </si>
  <si>
    <t>MeltMetalCropBC</t>
  </si>
  <si>
    <t>gaming</t>
  </si>
  <si>
    <t>sdr ld hd</t>
  </si>
  <si>
    <t>sdr hd ra</t>
  </si>
  <si>
    <t>ugc</t>
  </si>
  <si>
    <t>SDR RA UHD</t>
  </si>
  <si>
    <t>HDR 8kCrop</t>
  </si>
  <si>
    <t>BR mismatch</t>
  </si>
  <si>
    <t>need to degrade 1st point as it is too close to transparent quality</t>
  </si>
  <si>
    <t>qp changed</t>
  </si>
  <si>
    <t>no change as previous point was degraded</t>
  </si>
  <si>
    <t>need to degrade as previous point was degraded</t>
  </si>
  <si>
    <t>keep as previous point was degraded</t>
  </si>
  <si>
    <t>judged as too bad quality</t>
  </si>
  <si>
    <t>BR far too high, quality too close to transparency</t>
  </si>
  <si>
    <t>reduce quality drop</t>
  </si>
  <si>
    <t>all good !</t>
  </si>
  <si>
    <t>qp1 too far from transparent</t>
  </si>
  <si>
    <t xml:space="preserve">need to reduce drop </t>
  </si>
  <si>
    <t>reduce drop / previous qp</t>
  </si>
  <si>
    <t>further reduce drop / previous qp</t>
  </si>
  <si>
    <t>same delta qp as previous point</t>
  </si>
  <si>
    <t>Target bit rates [kbit/s]</t>
  </si>
  <si>
    <t>Sequences</t>
  </si>
  <si>
    <t>Rate 1</t>
  </si>
  <si>
    <t>Rate 2</t>
  </si>
  <si>
    <t>Rate 3</t>
  </si>
  <si>
    <t>Rate 4</t>
  </si>
  <si>
    <r>
      <rPr>
        <b/>
        <i/>
        <sz val="7"/>
        <color theme="1"/>
        <rFont val="Times New Roman"/>
        <family val="1"/>
      </rPr>
      <t xml:space="preserve"> </t>
    </r>
    <r>
      <rPr>
        <b/>
        <i/>
        <sz val="14"/>
        <color theme="1"/>
        <rFont val="Times New Roman"/>
        <family val="1"/>
      </rPr>
      <t>SDR RA UHD/4K</t>
    </r>
  </si>
  <si>
    <t>SDR RA HD</t>
  </si>
  <si>
    <t>SDR LB HD</t>
  </si>
  <si>
    <t>HDR RA 4K</t>
  </si>
  <si>
    <t>HDR RA Cropped 8K</t>
  </si>
  <si>
    <t>Gaming LB HD</t>
  </si>
  <si>
    <t>UGC RA</t>
  </si>
  <si>
    <t>sanity check</t>
  </si>
  <si>
    <t>BR using constant BR ratio</t>
  </si>
  <si>
    <t>rounded BR</t>
  </si>
  <si>
    <t>transposed BR array</t>
  </si>
  <si>
    <t>cube-root highest/loest</t>
  </si>
  <si>
    <t>all rates very low</t>
  </si>
  <si>
    <t>qp47 would be better but not available</t>
  </si>
  <si>
    <t>R1/R4</t>
  </si>
  <si>
    <t xml:space="preserve">R1/R4^1/3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</si>
</sst>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i/>
      <sz val="7"/>
      <color theme="1"/>
      <name val="Times New Roman"/>
      <family val="1"/>
    </font>
    <font>
      <sz val="11"/>
      <color theme="1"/>
      <name val="Calibri"/>
      <family val="2"/>
    </font>
    <font>
      <b/>
      <i/>
      <sz val="11"/>
      <color theme="1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8">
    <xf numFmtId="0" fontId="0" fillId="0" borderId="0" xfId="0"/>
    <xf numFmtId="2" fontId="0" fillId="0" borderId="0" xfId="0" applyNumberFormat="1"/>
    <xf numFmtId="0" fontId="0" fillId="0" borderId="10" xfId="0" applyBorder="1"/>
    <xf numFmtId="2" fontId="0" fillId="0" borderId="10" xfId="0" applyNumberFormat="1" applyBorder="1"/>
    <xf numFmtId="0" fontId="0" fillId="0" borderId="12" xfId="0" applyBorder="1"/>
    <xf numFmtId="0" fontId="0" fillId="0" borderId="11" xfId="0" applyBorder="1"/>
    <xf numFmtId="2" fontId="0" fillId="0" borderId="12" xfId="0" applyNumberFormat="1" applyBorder="1"/>
    <xf numFmtId="2" fontId="0" fillId="0" borderId="11" xfId="0" applyNumberFormat="1" applyBorder="1"/>
    <xf numFmtId="0" fontId="14" fillId="0" borderId="0" xfId="0" applyFont="1"/>
    <xf numFmtId="0" fontId="18" fillId="0" borderId="0" xfId="0" applyFont="1"/>
    <xf numFmtId="0" fontId="18" fillId="0" borderId="11" xfId="0" applyFont="1" applyBorder="1"/>
    <xf numFmtId="2" fontId="18" fillId="0" borderId="11" xfId="0" applyNumberFormat="1" applyFont="1" applyBorder="1"/>
    <xf numFmtId="2" fontId="18" fillId="0" borderId="0" xfId="0" applyNumberFormat="1" applyFont="1"/>
    <xf numFmtId="0" fontId="19" fillId="0" borderId="0" xfId="0" applyFont="1"/>
    <xf numFmtId="2" fontId="14" fillId="0" borderId="0" xfId="0" applyNumberFormat="1" applyFont="1"/>
    <xf numFmtId="2" fontId="19" fillId="0" borderId="0" xfId="0" applyNumberFormat="1" applyFont="1"/>
    <xf numFmtId="1" fontId="0" fillId="0" borderId="0" xfId="0" applyNumberFormat="1"/>
    <xf numFmtId="1" fontId="0" fillId="0" borderId="10" xfId="0" applyNumberFormat="1" applyBorder="1"/>
    <xf numFmtId="0" fontId="14" fillId="0" borderId="10" xfId="0" applyFont="1" applyBorder="1"/>
    <xf numFmtId="0" fontId="0" fillId="33" borderId="0" xfId="0" applyFill="1"/>
    <xf numFmtId="2" fontId="0" fillId="33" borderId="0" xfId="0" applyNumberFormat="1" applyFill="1"/>
    <xf numFmtId="0" fontId="0" fillId="33" borderId="10" xfId="0" applyFill="1" applyBorder="1"/>
    <xf numFmtId="2" fontId="0" fillId="33" borderId="10" xfId="0" applyNumberFormat="1" applyFill="1" applyBorder="1"/>
    <xf numFmtId="0" fontId="20" fillId="0" borderId="0" xfId="0" applyFont="1"/>
    <xf numFmtId="1" fontId="0" fillId="33" borderId="0" xfId="0" applyNumberFormat="1" applyFill="1"/>
    <xf numFmtId="1" fontId="0" fillId="33" borderId="10" xfId="0" applyNumberFormat="1" applyFill="1" applyBorder="1"/>
    <xf numFmtId="2" fontId="1" fillId="0" borderId="0" xfId="0" applyNumberFormat="1" applyFont="1"/>
    <xf numFmtId="2" fontId="1" fillId="0" borderId="10" xfId="0" applyNumberFormat="1" applyFont="1" applyBorder="1"/>
    <xf numFmtId="0" fontId="1" fillId="0" borderId="0" xfId="0" applyFont="1"/>
    <xf numFmtId="0" fontId="1" fillId="0" borderId="10" xfId="0" applyFont="1" applyBorder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1" fontId="0" fillId="39" borderId="0" xfId="0" applyNumberFormat="1" applyFill="1"/>
    <xf numFmtId="2" fontId="0" fillId="39" borderId="0" xfId="0" applyNumberFormat="1" applyFill="1"/>
    <xf numFmtId="1" fontId="0" fillId="39" borderId="10" xfId="0" applyNumberFormat="1" applyFill="1" applyBorder="1"/>
    <xf numFmtId="2" fontId="0" fillId="39" borderId="10" xfId="0" applyNumberFormat="1" applyFill="1" applyBorder="1"/>
    <xf numFmtId="0" fontId="0" fillId="40" borderId="0" xfId="0" applyFill="1"/>
    <xf numFmtId="2" fontId="0" fillId="40" borderId="0" xfId="0" applyNumberFormat="1" applyFill="1"/>
    <xf numFmtId="0" fontId="0" fillId="40" borderId="10" xfId="0" applyFill="1" applyBorder="1"/>
    <xf numFmtId="2" fontId="0" fillId="40" borderId="10" xfId="0" applyNumberFormat="1" applyFill="1" applyBorder="1"/>
    <xf numFmtId="2" fontId="16" fillId="0" borderId="0" xfId="0" applyNumberFormat="1" applyFont="1"/>
    <xf numFmtId="2" fontId="16" fillId="0" borderId="10" xfId="0" applyNumberFormat="1" applyFont="1" applyBorder="1"/>
    <xf numFmtId="0" fontId="0" fillId="0" borderId="10" xfId="0" applyBorder="1" applyAlignment="1">
      <alignment wrapText="1"/>
    </xf>
    <xf numFmtId="2" fontId="0" fillId="0" borderId="10" xfId="0" applyNumberFormat="1" applyBorder="1" applyAlignment="1">
      <alignment wrapText="1"/>
    </xf>
    <xf numFmtId="0" fontId="22" fillId="0" borderId="18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1" fontId="21" fillId="0" borderId="18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1" fontId="16" fillId="0" borderId="0" xfId="0" applyNumberFormat="1" applyFont="1"/>
    <xf numFmtId="1" fontId="16" fillId="0" borderId="10" xfId="0" applyNumberFormat="1" applyFont="1" applyBorder="1"/>
    <xf numFmtId="164" fontId="0" fillId="0" borderId="0" xfId="0" applyNumberFormat="1"/>
    <xf numFmtId="164" fontId="0" fillId="0" borderId="11" xfId="0" applyNumberFormat="1" applyBorder="1"/>
    <xf numFmtId="164" fontId="0" fillId="0" borderId="10" xfId="0" applyNumberFormat="1" applyBorder="1"/>
    <xf numFmtId="164" fontId="14" fillId="0" borderId="0" xfId="0" applyNumberFormat="1" applyFont="1"/>
    <xf numFmtId="164" fontId="14" fillId="0" borderId="10" xfId="0" applyNumberFormat="1" applyFont="1" applyBorder="1"/>
    <xf numFmtId="164" fontId="0" fillId="0" borderId="13" xfId="0" applyNumberFormat="1" applyBorder="1"/>
    <xf numFmtId="164" fontId="18" fillId="0" borderId="11" xfId="0" applyNumberFormat="1" applyFont="1" applyBorder="1"/>
    <xf numFmtId="164" fontId="18" fillId="0" borderId="0" xfId="0" applyNumberFormat="1" applyFont="1"/>
    <xf numFmtId="164" fontId="0" fillId="33" borderId="0" xfId="0" applyNumberFormat="1" applyFill="1"/>
    <xf numFmtId="164" fontId="0" fillId="33" borderId="10" xfId="0" applyNumberFormat="1" applyFill="1" applyBorder="1"/>
    <xf numFmtId="0" fontId="25" fillId="33" borderId="0" xfId="0" applyFont="1" applyFill="1"/>
    <xf numFmtId="0" fontId="23" fillId="0" borderId="20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20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2" fontId="21" fillId="0" borderId="0" xfId="0" applyNumberFormat="1" applyFont="1" applyAlignment="1">
      <alignment horizontal="center"/>
    </xf>
    <xf numFmtId="0" fontId="22" fillId="0" borderId="19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8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A48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78A62-CD68-4ECB-894F-ADA316320937}">
  <dimension ref="A1:I65"/>
  <sheetViews>
    <sheetView tabSelected="1" zoomScale="85" zoomScaleNormal="85" workbookViewId="0">
      <selection activeCell="N14" sqref="N14"/>
    </sheetView>
  </sheetViews>
  <sheetFormatPr defaultRowHeight="15" x14ac:dyDescent="0.25"/>
  <cols>
    <col min="1" max="1" width="25.5703125" style="71" customWidth="1"/>
    <col min="2" max="5" width="10.140625" customWidth="1"/>
    <col min="6" max="6" width="9.140625" style="73" customWidth="1"/>
    <col min="7" max="7" width="12.28515625" style="73" customWidth="1"/>
    <col min="8" max="8" width="22.42578125" bestFit="1" customWidth="1"/>
    <col min="9" max="9" width="10.140625" customWidth="1"/>
  </cols>
  <sheetData>
    <row r="1" spans="1:9" ht="20.25" thickBot="1" x14ac:dyDescent="0.3">
      <c r="A1" s="67" t="s">
        <v>156</v>
      </c>
      <c r="B1" s="64"/>
      <c r="C1" s="64"/>
      <c r="D1" s="64"/>
      <c r="E1" s="64"/>
      <c r="F1" s="72"/>
    </row>
    <row r="2" spans="1:9" ht="15" customHeight="1" thickBot="1" x14ac:dyDescent="0.3">
      <c r="A2" s="68"/>
      <c r="B2" s="75" t="s">
        <v>150</v>
      </c>
      <c r="C2" s="76"/>
      <c r="D2" s="76"/>
      <c r="E2" s="77"/>
      <c r="F2" s="50" t="s">
        <v>170</v>
      </c>
      <c r="G2" s="50" t="s">
        <v>171</v>
      </c>
      <c r="H2" s="50" t="s">
        <v>163</v>
      </c>
    </row>
    <row r="3" spans="1:9" ht="15.75" thickBot="1" x14ac:dyDescent="0.3">
      <c r="A3" s="69" t="s">
        <v>151</v>
      </c>
      <c r="B3" s="47" t="s">
        <v>152</v>
      </c>
      <c r="C3" s="47" t="s">
        <v>153</v>
      </c>
      <c r="D3" s="47" t="s">
        <v>154</v>
      </c>
      <c r="E3" s="47" t="s">
        <v>155</v>
      </c>
      <c r="F3" s="50"/>
    </row>
    <row r="4" spans="1:9" ht="15.75" thickBot="1" x14ac:dyDescent="0.3">
      <c r="A4" s="70" t="s">
        <v>54</v>
      </c>
      <c r="B4" s="49">
        <f>report_ak2026_sdr_uhd!U12</f>
        <v>7800</v>
      </c>
      <c r="C4" s="49">
        <f>report_ak2026_sdr_uhd!V12</f>
        <v>3800</v>
      </c>
      <c r="D4" s="49">
        <f>report_ak2026_sdr_uhd!W12</f>
        <v>1900</v>
      </c>
      <c r="E4" s="49">
        <f>report_ak2026_sdr_uhd!X12</f>
        <v>900</v>
      </c>
      <c r="F4" s="74">
        <f>B4/E4</f>
        <v>8.6666666666666661</v>
      </c>
      <c r="G4" s="74">
        <f>POWER(F4,1/3)</f>
        <v>2.0540800492496794</v>
      </c>
      <c r="H4" t="str">
        <f>report_ak2026_sdr_uhd!B12</f>
        <v>CrowdRun</v>
      </c>
      <c r="I4" t="b">
        <f>A4=H4</f>
        <v>1</v>
      </c>
    </row>
    <row r="5" spans="1:9" ht="15.75" thickBot="1" x14ac:dyDescent="0.3">
      <c r="A5" s="70" t="s">
        <v>53</v>
      </c>
      <c r="B5" s="48">
        <f>report_ak2026_sdr_uhd!U17</f>
        <v>2400</v>
      </c>
      <c r="C5" s="48">
        <f>report_ak2026_sdr_uhd!V17</f>
        <v>1200</v>
      </c>
      <c r="D5" s="48">
        <f>report_ak2026_sdr_uhd!W17</f>
        <v>600</v>
      </c>
      <c r="E5" s="48">
        <f>report_ak2026_sdr_uhd!X17</f>
        <v>300</v>
      </c>
      <c r="F5" s="74">
        <f t="shared" ref="F5:F9" si="0">B5/E5</f>
        <v>8</v>
      </c>
      <c r="G5" s="74">
        <f t="shared" ref="G5:G9" si="1">POWER(F5,1/3)</f>
        <v>1.9999999999999998</v>
      </c>
      <c r="H5" t="str">
        <f>report_ak2026_sdr_uhd!B17</f>
        <v>DrivingPOV3</v>
      </c>
      <c r="I5" t="b">
        <f t="shared" ref="I5:I9" si="2">A5=H5</f>
        <v>1</v>
      </c>
    </row>
    <row r="6" spans="1:9" ht="15.75" thickBot="1" x14ac:dyDescent="0.3">
      <c r="A6" s="70" t="s">
        <v>118</v>
      </c>
      <c r="B6" s="48">
        <f>report_al0041_sdr_uhd!U13</f>
        <v>2600</v>
      </c>
      <c r="C6" s="48">
        <f>report_al0041_sdr_uhd!V13</f>
        <v>1700</v>
      </c>
      <c r="D6" s="48">
        <f>report_al0041_sdr_uhd!W13</f>
        <v>1100</v>
      </c>
      <c r="E6" s="48">
        <f>report_al0041_sdr_uhd!X13</f>
        <v>700</v>
      </c>
      <c r="F6" s="74">
        <f t="shared" si="0"/>
        <v>3.7142857142857144</v>
      </c>
      <c r="G6" s="74">
        <f t="shared" si="1"/>
        <v>1.548668397006242</v>
      </c>
      <c r="H6" t="str">
        <f>report_al0041_sdr_uhd!B13</f>
        <v>FireDance</v>
      </c>
      <c r="I6" t="b">
        <f t="shared" si="2"/>
        <v>1</v>
      </c>
    </row>
    <row r="7" spans="1:9" ht="15.75" thickBot="1" x14ac:dyDescent="0.3">
      <c r="A7" s="70" t="s">
        <v>119</v>
      </c>
      <c r="B7" s="48">
        <f>report_al0041_sdr_uhd!U18</f>
        <v>1000</v>
      </c>
      <c r="C7" s="48">
        <f>report_al0041_sdr_uhd!V18</f>
        <v>500</v>
      </c>
      <c r="D7" s="48">
        <f>report_al0041_sdr_uhd!W18</f>
        <v>200</v>
      </c>
      <c r="E7" s="48">
        <f>report_al0041_sdr_uhd!X18</f>
        <v>100</v>
      </c>
      <c r="F7" s="74">
        <f t="shared" si="0"/>
        <v>10</v>
      </c>
      <c r="G7" s="74">
        <f t="shared" si="1"/>
        <v>2.1544346900318838</v>
      </c>
      <c r="H7" t="str">
        <f>report_al0041_sdr_uhd!B18</f>
        <v>HallwayScene</v>
      </c>
      <c r="I7" t="b">
        <f t="shared" si="2"/>
        <v>1</v>
      </c>
    </row>
    <row r="8" spans="1:9" ht="15.75" thickBot="1" x14ac:dyDescent="0.3">
      <c r="A8" s="70" t="s">
        <v>51</v>
      </c>
      <c r="B8" s="48">
        <f>report_ak2026_sdr_uhd!U32</f>
        <v>1700</v>
      </c>
      <c r="C8" s="48">
        <f>report_ak2026_sdr_uhd!V32</f>
        <v>900</v>
      </c>
      <c r="D8" s="48">
        <f>report_ak2026_sdr_uhd!W32</f>
        <v>500</v>
      </c>
      <c r="E8" s="48">
        <f>report_ak2026_sdr_uhd!X32</f>
        <v>300</v>
      </c>
      <c r="F8" s="74">
        <f t="shared" si="0"/>
        <v>5.666666666666667</v>
      </c>
      <c r="G8" s="74">
        <f t="shared" si="1"/>
        <v>1.7828270804131212</v>
      </c>
      <c r="H8" t="str">
        <f>report_ak2026_sdr_uhd!B32</f>
        <v>MountainBay2</v>
      </c>
      <c r="I8" t="b">
        <f t="shared" si="2"/>
        <v>1</v>
      </c>
    </row>
    <row r="9" spans="1:9" ht="15.75" thickBot="1" x14ac:dyDescent="0.3">
      <c r="A9" s="70" t="s">
        <v>122</v>
      </c>
      <c r="B9" s="48">
        <f>report_al0041_sdr_uhd!U33</f>
        <v>900</v>
      </c>
      <c r="C9" s="48">
        <f>report_al0041_sdr_uhd!V33</f>
        <v>500</v>
      </c>
      <c r="D9" s="48">
        <f>report_al0041_sdr_uhd!W33</f>
        <v>300</v>
      </c>
      <c r="E9" s="48">
        <f>report_al0041_sdr_uhd!X33</f>
        <v>200</v>
      </c>
      <c r="F9" s="74">
        <f t="shared" si="0"/>
        <v>4.5</v>
      </c>
      <c r="G9" s="74">
        <f t="shared" si="1"/>
        <v>1.6509636244473134</v>
      </c>
      <c r="H9" t="str">
        <f>report_al0041_sdr_uhd!B33</f>
        <v>TaikoDrums</v>
      </c>
      <c r="I9" t="b">
        <f t="shared" si="2"/>
        <v>1</v>
      </c>
    </row>
    <row r="10" spans="1:9" x14ac:dyDescent="0.25">
      <c r="F10" s="74"/>
    </row>
    <row r="11" spans="1:9" ht="20.25" thickBot="1" x14ac:dyDescent="0.3">
      <c r="A11" s="67" t="s">
        <v>157</v>
      </c>
      <c r="B11" s="64"/>
      <c r="C11" s="64"/>
      <c r="D11" s="64"/>
      <c r="E11" s="64"/>
      <c r="F11" s="74"/>
    </row>
    <row r="12" spans="1:9" ht="15.75" thickBot="1" x14ac:dyDescent="0.3">
      <c r="A12" s="68"/>
      <c r="B12" s="75" t="s">
        <v>150</v>
      </c>
      <c r="C12" s="76"/>
      <c r="D12" s="76"/>
      <c r="E12" s="77"/>
      <c r="F12" s="74"/>
    </row>
    <row r="13" spans="1:9" ht="15.75" thickBot="1" x14ac:dyDescent="0.3">
      <c r="A13" s="69" t="s">
        <v>151</v>
      </c>
      <c r="B13" s="47" t="s">
        <v>152</v>
      </c>
      <c r="C13" s="47" t="s">
        <v>153</v>
      </c>
      <c r="D13" s="47" t="s">
        <v>154</v>
      </c>
      <c r="E13" s="47" t="s">
        <v>155</v>
      </c>
      <c r="F13" s="74"/>
    </row>
    <row r="14" spans="1:9" ht="15.75" thickBot="1" x14ac:dyDescent="0.3">
      <c r="A14" s="70" t="s">
        <v>111</v>
      </c>
      <c r="B14" s="49">
        <f>report_al0041_sdr_hd!U92</f>
        <v>16900</v>
      </c>
      <c r="C14" s="49">
        <f>report_al0041_sdr_hd!V92</f>
        <v>4700</v>
      </c>
      <c r="D14" s="49">
        <f>report_al0041_sdr_hd!W92</f>
        <v>1300</v>
      </c>
      <c r="E14" s="49">
        <f>report_al0041_sdr_hd!X92</f>
        <v>400</v>
      </c>
      <c r="F14" s="74">
        <f>B14/E14</f>
        <v>42.25</v>
      </c>
      <c r="G14" s="74">
        <f>POWER(F14,1/3)</f>
        <v>3.482909883941308</v>
      </c>
      <c r="H14" t="str">
        <f>report_al0041_sdr_hd!B92</f>
        <v>DucksTakeOff</v>
      </c>
      <c r="I14" t="b">
        <f>A14=H14</f>
        <v>1</v>
      </c>
    </row>
    <row r="15" spans="1:9" ht="15.75" thickBot="1" x14ac:dyDescent="0.3">
      <c r="A15" s="70" t="s">
        <v>74</v>
      </c>
      <c r="B15" s="48">
        <f>'report_ak2026_sdr_hd_ra-ld'!U10</f>
        <v>1400</v>
      </c>
      <c r="C15" s="48">
        <f>'report_ak2026_sdr_hd_ra-ld'!V10</f>
        <v>600</v>
      </c>
      <c r="D15" s="48">
        <f>'report_ak2026_sdr_hd_ra-ld'!W10</f>
        <v>300</v>
      </c>
      <c r="E15" s="48">
        <f>'report_ak2026_sdr_hd_ra-ld'!X10</f>
        <v>100</v>
      </c>
      <c r="F15" s="74">
        <f t="shared" ref="F15:F18" si="3">B15/E15</f>
        <v>14</v>
      </c>
      <c r="G15" s="74">
        <f t="shared" ref="G15:G18" si="4">POWER(F15,1/3)</f>
        <v>2.4101422641752297</v>
      </c>
      <c r="H15" t="str">
        <f>'report_ak2026_sdr_hd_ra-ld'!B10</f>
        <v>DrivingPOV4</v>
      </c>
      <c r="I15" t="b">
        <f t="shared" ref="I15:I18" si="5">A15=H15</f>
        <v>1</v>
      </c>
    </row>
    <row r="16" spans="1:9" ht="15.75" thickBot="1" x14ac:dyDescent="0.3">
      <c r="A16" s="70" t="s">
        <v>76</v>
      </c>
      <c r="B16" s="48">
        <f>'report_ak2026_sdr_hd_ra-ld'!U15</f>
        <v>2000</v>
      </c>
      <c r="C16" s="48">
        <f>'report_ak2026_sdr_hd_ra-ld'!V15</f>
        <v>1000</v>
      </c>
      <c r="D16" s="48">
        <f>'report_ak2026_sdr_hd_ra-ld'!W15</f>
        <v>500</v>
      </c>
      <c r="E16" s="48">
        <f>'report_ak2026_sdr_hd_ra-ld'!X15</f>
        <v>300</v>
      </c>
      <c r="F16" s="74">
        <f t="shared" si="3"/>
        <v>6.666666666666667</v>
      </c>
      <c r="G16" s="74">
        <f t="shared" si="4"/>
        <v>1.8820720577620569</v>
      </c>
      <c r="H16" t="str">
        <f>'report_ak2026_sdr_hd_ra-ld'!B15</f>
        <v>Metro</v>
      </c>
      <c r="I16" t="b">
        <f t="shared" si="5"/>
        <v>1</v>
      </c>
    </row>
    <row r="17" spans="1:9" ht="15.75" thickBot="1" x14ac:dyDescent="0.3">
      <c r="A17" s="70" t="s">
        <v>112</v>
      </c>
      <c r="B17" s="49">
        <f>report_al0041_sdr_hd!U97</f>
        <v>2300</v>
      </c>
      <c r="C17" s="49">
        <f>report_al0041_sdr_hd!V97</f>
        <v>1100</v>
      </c>
      <c r="D17" s="49">
        <f>report_al0041_sdr_hd!W97</f>
        <v>500</v>
      </c>
      <c r="E17" s="49">
        <f>report_al0041_sdr_hd!X97</f>
        <v>200</v>
      </c>
      <c r="F17" s="74">
        <f t="shared" si="3"/>
        <v>11.5</v>
      </c>
      <c r="G17" s="74">
        <f t="shared" si="4"/>
        <v>2.2571787177370006</v>
      </c>
      <c r="H17" t="str">
        <f>report_al0041_sdr_hd!B97</f>
        <v>Seeking</v>
      </c>
      <c r="I17" t="b">
        <f t="shared" si="5"/>
        <v>1</v>
      </c>
    </row>
    <row r="18" spans="1:9" ht="15.75" thickBot="1" x14ac:dyDescent="0.3">
      <c r="A18" s="70" t="s">
        <v>110</v>
      </c>
      <c r="B18" s="49">
        <f>report_al0041_sdr_hd!U87</f>
        <v>4500</v>
      </c>
      <c r="C18" s="49">
        <f>report_al0041_sdr_hd!V87</f>
        <v>2100</v>
      </c>
      <c r="D18" s="49">
        <f>report_al0041_sdr_hd!W87</f>
        <v>1000</v>
      </c>
      <c r="E18" s="49">
        <f>report_al0041_sdr_hd!X87</f>
        <v>400</v>
      </c>
      <c r="F18" s="74">
        <f t="shared" si="3"/>
        <v>11.25</v>
      </c>
      <c r="G18" s="74">
        <f t="shared" si="4"/>
        <v>2.2407023732785825</v>
      </c>
      <c r="H18" t="str">
        <f>report_al0041_sdr_hd!B87</f>
        <v>Umbrella</v>
      </c>
      <c r="I18" t="b">
        <f t="shared" si="5"/>
        <v>1</v>
      </c>
    </row>
    <row r="19" spans="1:9" x14ac:dyDescent="0.25">
      <c r="F19" s="74"/>
    </row>
    <row r="20" spans="1:9" ht="20.25" thickBot="1" x14ac:dyDescent="0.3">
      <c r="A20" s="66" t="s">
        <v>158</v>
      </c>
      <c r="B20" s="65"/>
      <c r="C20" s="65"/>
      <c r="D20" s="65"/>
      <c r="E20" s="65"/>
      <c r="F20" s="74"/>
    </row>
    <row r="21" spans="1:9" ht="15.75" thickBot="1" x14ac:dyDescent="0.3">
      <c r="A21" s="68"/>
      <c r="B21" s="75" t="s">
        <v>150</v>
      </c>
      <c r="C21" s="76"/>
      <c r="D21" s="76"/>
      <c r="E21" s="77"/>
      <c r="F21" s="74"/>
    </row>
    <row r="22" spans="1:9" ht="15.75" thickBot="1" x14ac:dyDescent="0.3">
      <c r="A22" s="69" t="s">
        <v>151</v>
      </c>
      <c r="B22" s="47" t="s">
        <v>152</v>
      </c>
      <c r="C22" s="47" t="s">
        <v>153</v>
      </c>
      <c r="D22" s="47" t="s">
        <v>154</v>
      </c>
      <c r="E22" s="47" t="s">
        <v>155</v>
      </c>
      <c r="F22" s="74"/>
    </row>
    <row r="23" spans="1:9" ht="15.75" thickBot="1" x14ac:dyDescent="0.3">
      <c r="A23" s="70" t="s">
        <v>73</v>
      </c>
      <c r="B23" s="48">
        <f>'report_ak2026_sdr_hd_ra-ld'!U20</f>
        <v>800</v>
      </c>
      <c r="C23" s="48">
        <f>'report_ak2026_sdr_hd_ra-ld'!V20</f>
        <v>400</v>
      </c>
      <c r="D23" s="48">
        <f>'report_ak2026_sdr_hd_ra-ld'!W20</f>
        <v>200</v>
      </c>
      <c r="E23" s="48">
        <f>'report_ak2026_sdr_hd_ra-ld'!X20</f>
        <v>100</v>
      </c>
      <c r="F23" s="74">
        <f t="shared" ref="F23:F26" si="6">B23/E23</f>
        <v>8</v>
      </c>
      <c r="G23" s="74">
        <f>POWER(F23,1/3)</f>
        <v>1.9999999999999998</v>
      </c>
      <c r="H23" t="str">
        <f>'report_ak2026_sdr_hd_ra-ld'!B20</f>
        <v>Beatriz</v>
      </c>
      <c r="I23" t="b">
        <f t="shared" ref="I23:I26" si="7">A23=H23</f>
        <v>1</v>
      </c>
    </row>
    <row r="24" spans="1:9" ht="15.75" thickBot="1" x14ac:dyDescent="0.3">
      <c r="A24" s="70" t="s">
        <v>99</v>
      </c>
      <c r="B24" s="49">
        <f>report_al0041_sdr_hd!U37</f>
        <v>6100</v>
      </c>
      <c r="C24" s="49">
        <f>report_al0041_sdr_hd!V37</f>
        <v>1900</v>
      </c>
      <c r="D24" s="49">
        <f>report_al0041_sdr_hd!W37</f>
        <v>600</v>
      </c>
      <c r="E24" s="49">
        <f>report_al0041_sdr_hd!X37</f>
        <v>200</v>
      </c>
      <c r="F24" s="74">
        <f t="shared" si="6"/>
        <v>30.5</v>
      </c>
      <c r="G24" s="74">
        <f t="shared" ref="G24:G26" si="8">POWER(F24,1/3)</f>
        <v>3.1243998847631214</v>
      </c>
      <c r="H24" t="str">
        <f>report_al0041_sdr_hd!B37</f>
        <v>GregoryCactus2</v>
      </c>
      <c r="I24" t="b">
        <f t="shared" si="7"/>
        <v>1</v>
      </c>
    </row>
    <row r="25" spans="1:9" ht="15.75" thickBot="1" x14ac:dyDescent="0.3">
      <c r="A25" s="70" t="s">
        <v>101</v>
      </c>
      <c r="B25" s="49">
        <f>report_al0041_sdr_hd!U47</f>
        <v>6400</v>
      </c>
      <c r="C25" s="49">
        <f>report_al0041_sdr_hd!V47</f>
        <v>2300</v>
      </c>
      <c r="D25" s="49">
        <f>report_al0041_sdr_hd!W47</f>
        <v>900</v>
      </c>
      <c r="E25" s="49">
        <f>report_al0041_sdr_hd!X47</f>
        <v>300</v>
      </c>
      <c r="F25" s="74">
        <f t="shared" si="6"/>
        <v>21.333333333333332</v>
      </c>
      <c r="G25" s="74">
        <f t="shared" si="8"/>
        <v>2.7734450974025382</v>
      </c>
      <c r="H25" t="str">
        <f>report_al0041_sdr_hd!B47</f>
        <v>GregoryScarf2</v>
      </c>
      <c r="I25" t="b">
        <f t="shared" si="7"/>
        <v>1</v>
      </c>
    </row>
    <row r="26" spans="1:9" ht="15.75" thickBot="1" x14ac:dyDescent="0.3">
      <c r="A26" s="70" t="s">
        <v>71</v>
      </c>
      <c r="B26" s="48">
        <f>'report_ak2026_sdr_hd_ra-ld'!U25</f>
        <v>900</v>
      </c>
      <c r="C26" s="48">
        <f>'report_ak2026_sdr_hd_ra-ld'!V25</f>
        <v>400</v>
      </c>
      <c r="D26" s="48">
        <f>'report_ak2026_sdr_hd_ra-ld'!W25</f>
        <v>200</v>
      </c>
      <c r="E26" s="48">
        <f>'report_ak2026_sdr_hd_ra-ld'!X25</f>
        <v>100</v>
      </c>
      <c r="F26" s="74">
        <f t="shared" si="6"/>
        <v>9</v>
      </c>
      <c r="G26" s="74">
        <f t="shared" si="8"/>
        <v>2.0800838230519041</v>
      </c>
      <c r="H26" t="str">
        <f>'report_ak2026_sdr_hd_ra-ld'!B25</f>
        <v>OfficeWalkAtWall</v>
      </c>
      <c r="I26" t="b">
        <f t="shared" si="7"/>
        <v>1</v>
      </c>
    </row>
    <row r="27" spans="1:9" x14ac:dyDescent="0.25">
      <c r="F27" s="74"/>
    </row>
    <row r="28" spans="1:9" ht="20.25" thickBot="1" x14ac:dyDescent="0.3">
      <c r="A28" s="66" t="s">
        <v>159</v>
      </c>
      <c r="B28" s="65"/>
      <c r="C28" s="65"/>
      <c r="D28" s="65"/>
      <c r="E28" s="65"/>
      <c r="F28" s="74"/>
    </row>
    <row r="29" spans="1:9" ht="15.75" thickBot="1" x14ac:dyDescent="0.3">
      <c r="A29" s="68"/>
      <c r="B29" s="75" t="s">
        <v>150</v>
      </c>
      <c r="C29" s="76"/>
      <c r="D29" s="76"/>
      <c r="E29" s="77"/>
      <c r="F29" s="74"/>
    </row>
    <row r="30" spans="1:9" ht="15.75" thickBot="1" x14ac:dyDescent="0.3">
      <c r="A30" s="69" t="s">
        <v>151</v>
      </c>
      <c r="B30" s="47" t="s">
        <v>152</v>
      </c>
      <c r="C30" s="47" t="s">
        <v>153</v>
      </c>
      <c r="D30" s="47" t="s">
        <v>154</v>
      </c>
      <c r="E30" s="47" t="s">
        <v>155</v>
      </c>
      <c r="F30" s="74"/>
    </row>
    <row r="31" spans="1:9" ht="15.75" thickBot="1" x14ac:dyDescent="0.3">
      <c r="A31" s="70" t="s">
        <v>48</v>
      </c>
      <c r="B31" s="49">
        <f>report_ak2026_hdr_uhd!U13</f>
        <v>8700</v>
      </c>
      <c r="C31" s="49">
        <f>report_ak2026_hdr_uhd!V13</f>
        <v>4200</v>
      </c>
      <c r="D31" s="49">
        <f>report_ak2026_hdr_uhd!W13</f>
        <v>2100</v>
      </c>
      <c r="E31" s="49">
        <f>report_ak2026_hdr_uhd!X13</f>
        <v>1000</v>
      </c>
      <c r="F31" s="74">
        <f>B31/E31</f>
        <v>8.6999999999999993</v>
      </c>
      <c r="G31" s="74">
        <f>POWER(F31,1/3)</f>
        <v>2.0567101162059633</v>
      </c>
      <c r="H31" t="str">
        <f>report_ak2026_hdr_uhd!B13</f>
        <v>AMS06</v>
      </c>
      <c r="I31" t="b">
        <f>A31=H31</f>
        <v>1</v>
      </c>
    </row>
    <row r="32" spans="1:9" ht="15.75" thickBot="1" x14ac:dyDescent="0.3">
      <c r="A32" s="70" t="s">
        <v>45</v>
      </c>
      <c r="B32" s="49">
        <f>report_ak2026_hdr_uhd!U28</f>
        <v>1900</v>
      </c>
      <c r="C32" s="49">
        <f>report_ak2026_hdr_uhd!V28</f>
        <v>900</v>
      </c>
      <c r="D32" s="49">
        <f>report_ak2026_hdr_uhd!W28</f>
        <v>400</v>
      </c>
      <c r="E32" s="49">
        <f>report_ak2026_hdr_uhd!X28</f>
        <v>200</v>
      </c>
      <c r="F32" s="74">
        <f t="shared" ref="F32:F35" si="9">B32/E32</f>
        <v>9.5</v>
      </c>
      <c r="G32" s="74">
        <f t="shared" ref="G32:G35" si="10">POWER(F32,1/3)</f>
        <v>2.1179117921274466</v>
      </c>
      <c r="H32" t="str">
        <f>report_ak2026_hdr_uhd!B28</f>
        <v>MeridianHDR2</v>
      </c>
      <c r="I32" t="b">
        <f t="shared" ref="I32:I35" si="11">A32=H32</f>
        <v>1</v>
      </c>
    </row>
    <row r="33" spans="1:9" ht="15.75" thickBot="1" x14ac:dyDescent="0.3">
      <c r="A33" s="70" t="s">
        <v>44</v>
      </c>
      <c r="B33" s="49">
        <f>report_ak2026_hdr_uhd!U33</f>
        <v>3800</v>
      </c>
      <c r="C33" s="49">
        <f>report_ak2026_hdr_uhd!V33</f>
        <v>1900</v>
      </c>
      <c r="D33" s="49">
        <f>report_ak2026_hdr_uhd!W33</f>
        <v>1000</v>
      </c>
      <c r="E33" s="49">
        <f>report_ak2026_hdr_uhd!X33</f>
        <v>500</v>
      </c>
      <c r="F33" s="74">
        <f t="shared" si="9"/>
        <v>7.6</v>
      </c>
      <c r="G33" s="74">
        <f t="shared" si="10"/>
        <v>1.9660951449831168</v>
      </c>
      <c r="H33" t="str">
        <f>report_ak2026_hdr_uhd!B33</f>
        <v>NeptuneFountain3R1</v>
      </c>
      <c r="I33" t="b">
        <f t="shared" si="11"/>
        <v>1</v>
      </c>
    </row>
    <row r="34" spans="1:9" ht="15.75" thickBot="1" x14ac:dyDescent="0.3">
      <c r="A34" s="70" t="s">
        <v>47</v>
      </c>
      <c r="B34" s="49">
        <f>report_ak2026_hdr_uhd!U18</f>
        <v>7400</v>
      </c>
      <c r="C34" s="49">
        <f>report_ak2026_hdr_uhd!V18</f>
        <v>2900</v>
      </c>
      <c r="D34" s="49">
        <f>report_ak2026_hdr_uhd!W18</f>
        <v>1100</v>
      </c>
      <c r="E34" s="49">
        <f>report_ak2026_hdr_uhd!X18</f>
        <v>400</v>
      </c>
      <c r="F34" s="74">
        <f t="shared" si="9"/>
        <v>18.5</v>
      </c>
      <c r="G34" s="74">
        <f t="shared" si="10"/>
        <v>2.6447862363471035</v>
      </c>
      <c r="H34" t="str">
        <f>report_ak2026_hdr_uhd!B18</f>
        <v>SparksWelding</v>
      </c>
      <c r="I34" t="b">
        <f t="shared" si="11"/>
        <v>1</v>
      </c>
    </row>
    <row r="35" spans="1:9" ht="15.75" thickBot="1" x14ac:dyDescent="0.3">
      <c r="A35" s="70" t="s">
        <v>41</v>
      </c>
      <c r="B35" s="49">
        <f>report_ak2026_hdr_uhd!U43</f>
        <v>2100</v>
      </c>
      <c r="C35" s="49">
        <f>report_ak2026_hdr_uhd!V43</f>
        <v>1100</v>
      </c>
      <c r="D35" s="49">
        <f>report_ak2026_hdr_uhd!W43</f>
        <v>600</v>
      </c>
      <c r="E35" s="49">
        <f>report_ak2026_hdr_uhd!X43</f>
        <v>300</v>
      </c>
      <c r="F35" s="74">
        <f t="shared" si="9"/>
        <v>7</v>
      </c>
      <c r="G35" s="74">
        <f t="shared" si="10"/>
        <v>1.9129311827723889</v>
      </c>
      <c r="H35" t="str">
        <f>report_ak2026_hdr_uhd!B43</f>
        <v>SubwayTreeR1</v>
      </c>
      <c r="I35" t="b">
        <f t="shared" si="11"/>
        <v>1</v>
      </c>
    </row>
    <row r="36" spans="1:9" x14ac:dyDescent="0.25">
      <c r="F36" s="74"/>
    </row>
    <row r="37" spans="1:9" ht="18" customHeight="1" thickBot="1" x14ac:dyDescent="0.3">
      <c r="A37" s="66" t="s">
        <v>160</v>
      </c>
      <c r="B37" s="65"/>
      <c r="C37" s="65"/>
      <c r="D37" s="65"/>
      <c r="E37" s="65"/>
      <c r="F37" s="72"/>
    </row>
    <row r="38" spans="1:9" ht="15.75" thickBot="1" x14ac:dyDescent="0.3">
      <c r="A38" s="68"/>
      <c r="B38" s="75" t="s">
        <v>150</v>
      </c>
      <c r="C38" s="76"/>
      <c r="D38" s="76"/>
      <c r="E38" s="77"/>
      <c r="F38" s="50"/>
    </row>
    <row r="39" spans="1:9" ht="15.75" thickBot="1" x14ac:dyDescent="0.3">
      <c r="A39" s="69" t="s">
        <v>151</v>
      </c>
      <c r="B39" s="47" t="s">
        <v>152</v>
      </c>
      <c r="C39" s="47" t="s">
        <v>153</v>
      </c>
      <c r="D39" s="47" t="s">
        <v>154</v>
      </c>
      <c r="E39" s="47" t="s">
        <v>155</v>
      </c>
      <c r="F39" s="50"/>
    </row>
    <row r="40" spans="1:9" ht="15.75" thickBot="1" x14ac:dyDescent="0.3">
      <c r="A40" s="70" t="s">
        <v>23</v>
      </c>
      <c r="B40" s="49">
        <f>report_ak2026_hdr_8kcrop!U21</f>
        <v>2600</v>
      </c>
      <c r="C40" s="49">
        <f>report_ak2026_hdr_8kcrop!V21</f>
        <v>1600</v>
      </c>
      <c r="D40" s="49">
        <f>report_ak2026_hdr_8kcrop!W21</f>
        <v>1000</v>
      </c>
      <c r="E40" s="49">
        <f>report_ak2026_hdr_8kcrop!X21</f>
        <v>600</v>
      </c>
      <c r="F40" s="74">
        <f>B40/E40</f>
        <v>4.333333333333333</v>
      </c>
      <c r="G40" s="74">
        <f>POWER(F40,1/3)</f>
        <v>1.630324415502916</v>
      </c>
      <c r="H40" t="str">
        <f>report_ak2026_hdr_8kcrop!B21</f>
        <v>ChandelierCropBR</v>
      </c>
      <c r="I40" t="b">
        <f>A40=H40</f>
        <v>1</v>
      </c>
    </row>
    <row r="41" spans="1:9" ht="15.75" thickBot="1" x14ac:dyDescent="0.3">
      <c r="A41" s="70" t="s">
        <v>125</v>
      </c>
      <c r="B41" s="48">
        <f>report_al0041_hdr_8kcrop!U10</f>
        <v>2500</v>
      </c>
      <c r="C41" s="48">
        <f>report_al0041_hdr_8kcrop!V10</f>
        <v>1200</v>
      </c>
      <c r="D41" s="48">
        <f>report_al0041_hdr_8kcrop!W10</f>
        <v>600</v>
      </c>
      <c r="E41" s="48">
        <f>report_al0041_hdr_8kcrop!X10</f>
        <v>300</v>
      </c>
      <c r="F41" s="74">
        <f t="shared" ref="F41:F44" si="12">B41/E41</f>
        <v>8.3333333333333339</v>
      </c>
      <c r="G41" s="74">
        <f t="shared" ref="G41:G44" si="13">POWER(F41,1/3)</f>
        <v>2.0274006651911334</v>
      </c>
      <c r="H41" t="str">
        <f>report_al0041_hdr_8kcrop!B10</f>
        <v>FashionLadyCrop1</v>
      </c>
      <c r="I41" t="b">
        <f t="shared" ref="I41:I44" si="14">A41=H41</f>
        <v>1</v>
      </c>
    </row>
    <row r="42" spans="1:9" ht="15.75" thickBot="1" x14ac:dyDescent="0.3">
      <c r="A42" s="70" t="s">
        <v>128</v>
      </c>
      <c r="B42" s="49">
        <f>report_al0041_hdr_8kcrop!U25</f>
        <v>37500</v>
      </c>
      <c r="C42" s="49">
        <f>report_al0041_hdr_8kcrop!V25</f>
        <v>13700</v>
      </c>
      <c r="D42" s="49">
        <f>report_al0041_hdr_8kcrop!W25</f>
        <v>5000</v>
      </c>
      <c r="E42" s="49">
        <f>report_al0041_hdr_8kcrop!X25</f>
        <v>1800</v>
      </c>
      <c r="F42" s="74">
        <f t="shared" si="12"/>
        <v>20.833333333333332</v>
      </c>
      <c r="G42" s="74">
        <f t="shared" si="13"/>
        <v>2.7516060407455218</v>
      </c>
      <c r="H42" t="str">
        <f>report_al0041_hdr_8kcrop!B25</f>
        <v>MeltMetalCropBC</v>
      </c>
      <c r="I42" t="b">
        <f t="shared" si="14"/>
        <v>1</v>
      </c>
    </row>
    <row r="43" spans="1:9" ht="15.75" thickBot="1" x14ac:dyDescent="0.3">
      <c r="A43" s="70" t="s">
        <v>21</v>
      </c>
      <c r="B43" s="49">
        <f>report_ak2026_hdr_8kcrop!U11</f>
        <v>14700</v>
      </c>
      <c r="C43" s="49">
        <f>report_ak2026_hdr_8kcrop!V11</f>
        <v>7800</v>
      </c>
      <c r="D43" s="49">
        <f>report_ak2026_hdr_8kcrop!W11</f>
        <v>4100</v>
      </c>
      <c r="E43" s="49">
        <f>report_ak2026_hdr_8kcrop!X11</f>
        <v>2200</v>
      </c>
      <c r="F43" s="74">
        <f t="shared" si="12"/>
        <v>6.6818181818181817</v>
      </c>
      <c r="G43" s="74">
        <f t="shared" si="13"/>
        <v>1.8834967911280733</v>
      </c>
      <c r="H43" t="str">
        <f>report_ak2026_hdr_8kcrop!B11</f>
        <v>WaterfallForest</v>
      </c>
      <c r="I43" t="b">
        <f t="shared" si="14"/>
        <v>1</v>
      </c>
    </row>
    <row r="44" spans="1:9" ht="15.75" thickBot="1" x14ac:dyDescent="0.3">
      <c r="A44" s="70" t="s">
        <v>22</v>
      </c>
      <c r="B44" s="49">
        <f>report_ak2026_hdr_8kcrop!U16</f>
        <v>2400</v>
      </c>
      <c r="C44" s="49">
        <f>report_ak2026_hdr_8kcrop!V16</f>
        <v>1300</v>
      </c>
      <c r="D44" s="49">
        <f>report_ak2026_hdr_8kcrop!W16</f>
        <v>700</v>
      </c>
      <c r="E44" s="49">
        <f>report_ak2026_hdr_8kcrop!X16</f>
        <v>400</v>
      </c>
      <c r="F44" s="74">
        <f t="shared" si="12"/>
        <v>6</v>
      </c>
      <c r="G44" s="74">
        <f t="shared" si="13"/>
        <v>1.8171205928321397</v>
      </c>
      <c r="H44" t="str">
        <f>report_ak2026_hdr_8kcrop!B16</f>
        <v>WomenFootball</v>
      </c>
      <c r="I44" t="b">
        <f t="shared" si="14"/>
        <v>1</v>
      </c>
    </row>
    <row r="46" spans="1:9" ht="20.25" thickBot="1" x14ac:dyDescent="0.3">
      <c r="A46" s="66" t="s">
        <v>161</v>
      </c>
      <c r="B46" s="65"/>
      <c r="C46" s="65"/>
      <c r="D46" s="65"/>
      <c r="E46" s="65"/>
      <c r="F46" s="72"/>
    </row>
    <row r="47" spans="1:9" ht="15.75" thickBot="1" x14ac:dyDescent="0.3">
      <c r="A47" s="68"/>
      <c r="B47" s="75" t="s">
        <v>150</v>
      </c>
      <c r="C47" s="76"/>
      <c r="D47" s="76"/>
      <c r="E47" s="77"/>
      <c r="F47" s="50"/>
    </row>
    <row r="48" spans="1:9" ht="15.75" thickBot="1" x14ac:dyDescent="0.3">
      <c r="A48" s="69" t="s">
        <v>151</v>
      </c>
      <c r="B48" s="47" t="s">
        <v>152</v>
      </c>
      <c r="C48" s="47" t="s">
        <v>153</v>
      </c>
      <c r="D48" s="47" t="s">
        <v>154</v>
      </c>
      <c r="E48" s="47" t="s">
        <v>155</v>
      </c>
      <c r="F48" s="50"/>
    </row>
    <row r="49" spans="1:9" ht="15.75" thickBot="1" x14ac:dyDescent="0.3">
      <c r="A49" s="70" t="s">
        <v>67</v>
      </c>
      <c r="B49" s="48">
        <f>report_ak2026_sdr_hd_gaming!U12</f>
        <v>2200</v>
      </c>
      <c r="C49" s="48">
        <f>report_ak2026_sdr_hd_gaming!V12</f>
        <v>1200</v>
      </c>
      <c r="D49" s="48">
        <f>report_ak2026_sdr_hd_gaming!W12</f>
        <v>600</v>
      </c>
      <c r="E49" s="48">
        <f>report_ak2026_sdr_hd_gaming!X12</f>
        <v>300</v>
      </c>
      <c r="F49" s="74">
        <f>B49/E49</f>
        <v>7.333333333333333</v>
      </c>
      <c r="G49" s="74">
        <f>POWER(F49,1/3)</f>
        <v>1.9428255610838185</v>
      </c>
      <c r="H49" t="str">
        <f>report_ak2026_sdr_hd_gaming!B12</f>
        <v>Darktree</v>
      </c>
      <c r="I49" t="b">
        <f>A49=H49</f>
        <v>1</v>
      </c>
    </row>
    <row r="50" spans="1:9" ht="15.75" thickBot="1" x14ac:dyDescent="0.3">
      <c r="A50" s="70" t="s">
        <v>70</v>
      </c>
      <c r="B50" s="48">
        <f>report_ak2026_sdr_hd_gaming!U17</f>
        <v>1700</v>
      </c>
      <c r="C50" s="48">
        <f>report_ak2026_sdr_hd_gaming!V17</f>
        <v>1000</v>
      </c>
      <c r="D50" s="48">
        <f>report_ak2026_sdr_hd_gaming!W17</f>
        <v>600</v>
      </c>
      <c r="E50" s="48">
        <f>report_ak2026_sdr_hd_gaming!X17</f>
        <v>300</v>
      </c>
      <c r="F50" s="74">
        <f t="shared" ref="F50:F53" si="15">B50/E50</f>
        <v>5.666666666666667</v>
      </c>
      <c r="G50" s="74">
        <f t="shared" ref="G50:G53" si="16">POWER(F50,1/3)</f>
        <v>1.7828270804131212</v>
      </c>
      <c r="H50" t="str">
        <f>report_ak2026_sdr_hd_gaming!B17</f>
        <v>DOTA2s360</v>
      </c>
      <c r="I50" t="b">
        <f t="shared" ref="I50:I53" si="17">A50=H50</f>
        <v>1</v>
      </c>
    </row>
    <row r="51" spans="1:9" ht="15.75" thickBot="1" x14ac:dyDescent="0.3">
      <c r="A51" s="70" t="s">
        <v>69</v>
      </c>
      <c r="B51" s="48">
        <f>report_ak2026_sdr_hd_gaming!U27</f>
        <v>4900</v>
      </c>
      <c r="C51" s="48">
        <f>report_ak2026_sdr_hd_gaming!V27</f>
        <v>2700</v>
      </c>
      <c r="D51" s="48">
        <f>report_ak2026_sdr_hd_gaming!W27</f>
        <v>1500</v>
      </c>
      <c r="E51" s="48">
        <f>report_ak2026_sdr_hd_gaming!X27</f>
        <v>800</v>
      </c>
      <c r="F51" s="74">
        <f t="shared" si="15"/>
        <v>6.125</v>
      </c>
      <c r="G51" s="74">
        <f t="shared" si="16"/>
        <v>1.8296528550114857</v>
      </c>
      <c r="H51" t="str">
        <f>report_ak2026_sdr_hd_gaming!B27</f>
        <v>GTAVs090</v>
      </c>
      <c r="I51" t="b">
        <f t="shared" si="17"/>
        <v>1</v>
      </c>
    </row>
    <row r="52" spans="1:9" ht="15.75" thickBot="1" x14ac:dyDescent="0.3">
      <c r="A52" s="70" t="s">
        <v>97</v>
      </c>
      <c r="B52" s="49">
        <f>report_al0041_sdr_hd!U32</f>
        <v>6800</v>
      </c>
      <c r="C52" s="49">
        <f>report_al0041_sdr_hd!V32</f>
        <v>2800</v>
      </c>
      <c r="D52" s="49">
        <f>report_al0041_sdr_hd!W32</f>
        <v>1200</v>
      </c>
      <c r="E52" s="49">
        <f>report_al0041_sdr_hd!X32</f>
        <v>500</v>
      </c>
      <c r="F52" s="74">
        <f t="shared" si="15"/>
        <v>13.6</v>
      </c>
      <c r="G52" s="74">
        <f t="shared" si="16"/>
        <v>2.386966383854674</v>
      </c>
      <c r="H52" t="str">
        <f>report_al0041_sdr_hd!B32</f>
        <v>Level1</v>
      </c>
      <c r="I52" t="b">
        <f t="shared" si="17"/>
        <v>1</v>
      </c>
    </row>
    <row r="53" spans="1:9" ht="15.75" thickBot="1" x14ac:dyDescent="0.3">
      <c r="A53" s="70" t="s">
        <v>68</v>
      </c>
      <c r="B53" s="48">
        <f>report_ak2026_sdr_hd_gaming!U37</f>
        <v>2400</v>
      </c>
      <c r="C53" s="48">
        <f>report_ak2026_sdr_hd_gaming!V37</f>
        <v>1300</v>
      </c>
      <c r="D53" s="48">
        <f>report_ak2026_sdr_hd_gaming!W37</f>
        <v>700</v>
      </c>
      <c r="E53" s="48">
        <f>report_ak2026_sdr_hd_gaming!X37</f>
        <v>400</v>
      </c>
      <c r="F53" s="74">
        <f t="shared" si="15"/>
        <v>6</v>
      </c>
      <c r="G53" s="74">
        <f t="shared" si="16"/>
        <v>1.8171205928321397</v>
      </c>
      <c r="H53" t="str">
        <f>report_ak2026_sdr_hd_gaming!B37</f>
        <v>Minecraft</v>
      </c>
      <c r="I53" t="b">
        <f t="shared" si="17"/>
        <v>1</v>
      </c>
    </row>
    <row r="55" spans="1:9" ht="20.25" thickBot="1" x14ac:dyDescent="0.3">
      <c r="A55" s="66" t="s">
        <v>162</v>
      </c>
    </row>
    <row r="56" spans="1:9" ht="15.75" thickBot="1" x14ac:dyDescent="0.3">
      <c r="A56" s="68"/>
      <c r="B56" s="75" t="s">
        <v>150</v>
      </c>
      <c r="C56" s="76"/>
      <c r="D56" s="76"/>
      <c r="E56" s="77"/>
      <c r="F56" s="50"/>
    </row>
    <row r="57" spans="1:9" ht="15.75" thickBot="1" x14ac:dyDescent="0.3">
      <c r="A57" s="69" t="s">
        <v>151</v>
      </c>
      <c r="B57" s="47" t="s">
        <v>152</v>
      </c>
      <c r="C57" s="47" t="s">
        <v>153</v>
      </c>
      <c r="D57" s="47" t="s">
        <v>154</v>
      </c>
      <c r="E57" s="47" t="s">
        <v>155</v>
      </c>
      <c r="F57" s="50"/>
    </row>
    <row r="58" spans="1:9" ht="15.75" thickBot="1" x14ac:dyDescent="0.3">
      <c r="A58" s="70" t="s">
        <v>105</v>
      </c>
      <c r="B58" s="49">
        <f>report_al0041_sdr_hd!U67</f>
        <v>15400</v>
      </c>
      <c r="C58" s="49">
        <f>report_al0041_sdr_hd!V67</f>
        <v>5900</v>
      </c>
      <c r="D58" s="49">
        <f>report_al0041_sdr_hd!W67</f>
        <v>2200</v>
      </c>
      <c r="E58" s="49">
        <f>report_al0041_sdr_hd!X67</f>
        <v>900</v>
      </c>
      <c r="F58" s="74">
        <f>B58/E58</f>
        <v>17.111111111111111</v>
      </c>
      <c r="G58" s="74">
        <f>POWER(F58,1/3)</f>
        <v>2.5768713508386401</v>
      </c>
      <c r="H58" t="str">
        <f>report_al0041_sdr_hd!B67</f>
        <v>Camellia</v>
      </c>
      <c r="I58" t="b">
        <f>A58=H58</f>
        <v>1</v>
      </c>
    </row>
    <row r="59" spans="1:9" ht="15.75" thickBot="1" x14ac:dyDescent="0.3">
      <c r="A59" s="70" t="s">
        <v>59</v>
      </c>
      <c r="B59" s="48">
        <f>report_ak2026_sdr_hd_ugc!U18</f>
        <v>800</v>
      </c>
      <c r="C59" s="48">
        <f>report_ak2026_sdr_hd_ugc!V18</f>
        <v>500</v>
      </c>
      <c r="D59" s="48">
        <f>report_ak2026_sdr_hd_ugc!W18</f>
        <v>300</v>
      </c>
      <c r="E59" s="48">
        <f>report_ak2026_sdr_hd_ugc!X18</f>
        <v>200</v>
      </c>
      <c r="F59" s="74">
        <f t="shared" ref="F59:F65" si="18">B59/E59</f>
        <v>4</v>
      </c>
      <c r="G59" s="74">
        <f t="shared" ref="G59:G65" si="19">POWER(F59,1/3)</f>
        <v>1.5874010519681994</v>
      </c>
      <c r="H59" t="str">
        <f>report_ak2026_sdr_hd_ugc!B18</f>
        <v>CoverSong-3499-outdoor</v>
      </c>
      <c r="I59" t="b">
        <f t="shared" ref="I59:I60" si="20">A59=H59</f>
        <v>1</v>
      </c>
    </row>
    <row r="60" spans="1:9" ht="15.75" thickBot="1" x14ac:dyDescent="0.3">
      <c r="A60" s="70" t="s">
        <v>58</v>
      </c>
      <c r="B60" s="48">
        <f>report_ak2026_sdr_hd_ugc!U23</f>
        <v>500</v>
      </c>
      <c r="C60" s="48">
        <f>report_ak2026_sdr_hd_ugc!V23</f>
        <v>300</v>
      </c>
      <c r="D60" s="48">
        <f>report_ak2026_sdr_hd_ugc!W23</f>
        <v>200</v>
      </c>
      <c r="E60" s="48">
        <f>report_ak2026_sdr_hd_ugc!X23</f>
        <v>100</v>
      </c>
      <c r="F60" s="74">
        <f t="shared" si="18"/>
        <v>5</v>
      </c>
      <c r="G60" s="74">
        <f t="shared" si="19"/>
        <v>1.7099759466766968</v>
      </c>
      <c r="H60" t="str">
        <f>report_ak2026_sdr_hd_ugc!B23</f>
        <v>Hobby-w5xz-backpack</v>
      </c>
      <c r="I60" t="b">
        <f t="shared" si="20"/>
        <v>1</v>
      </c>
    </row>
    <row r="61" spans="1:9" ht="15.75" thickBot="1" x14ac:dyDescent="0.3">
      <c r="A61" s="70" t="s">
        <v>115</v>
      </c>
      <c r="B61" s="49">
        <f>report_al0041_sdr_hd!U107</f>
        <v>1400</v>
      </c>
      <c r="C61" s="49">
        <f>report_al0041_sdr_hd!V107</f>
        <v>800</v>
      </c>
      <c r="D61" s="49">
        <f>report_al0041_sdr_hd!W107</f>
        <v>400</v>
      </c>
      <c r="E61" s="49">
        <f>report_al0041_sdr_hd!X107</f>
        <v>200</v>
      </c>
      <c r="F61" s="74">
        <f t="shared" si="18"/>
        <v>7</v>
      </c>
      <c r="G61" s="74">
        <f t="shared" si="19"/>
        <v>1.9129311827723889</v>
      </c>
      <c r="H61" t="str">
        <f>report_al0041_sdr_hd!B107</f>
        <v>NightLandscapeRunning</v>
      </c>
      <c r="I61" t="b">
        <f>A61=H61</f>
        <v>1</v>
      </c>
    </row>
    <row r="62" spans="1:9" ht="15.75" thickBot="1" x14ac:dyDescent="0.3">
      <c r="A62" s="70" t="s">
        <v>62</v>
      </c>
      <c r="B62" s="48">
        <f>report_ak2026_sdr_hd_ugc!U28</f>
        <v>400</v>
      </c>
      <c r="C62" s="48">
        <f>report_ak2026_sdr_hd_ugc!V28</f>
        <v>300</v>
      </c>
      <c r="D62" s="48">
        <f>report_ak2026_sdr_hd_ugc!W28</f>
        <v>200</v>
      </c>
      <c r="E62" s="48">
        <f>report_ak2026_sdr_hd_ugc!X28</f>
        <v>100</v>
      </c>
      <c r="F62" s="74">
        <f t="shared" si="18"/>
        <v>4</v>
      </c>
      <c r="G62" s="74">
        <f t="shared" si="19"/>
        <v>1.5874010519681994</v>
      </c>
      <c r="H62" t="str">
        <f>report_ak2026_sdr_hd_ugc!B28</f>
        <v>Sports-76a2-iceball</v>
      </c>
      <c r="I62" t="b">
        <f t="shared" ref="I62:I65" si="21">A62=H62</f>
        <v>1</v>
      </c>
    </row>
    <row r="63" spans="1:9" ht="18.75" customHeight="1" thickBot="1" x14ac:dyDescent="0.3">
      <c r="A63" s="70" t="s">
        <v>61</v>
      </c>
      <c r="B63" s="48">
        <f>report_ak2026_sdr_hd_ugc!U33</f>
        <v>400</v>
      </c>
      <c r="C63" s="48">
        <f>report_ak2026_sdr_hd_ugc!V33</f>
        <v>300</v>
      </c>
      <c r="D63" s="48">
        <f>report_ak2026_sdr_hd_ugc!W33</f>
        <v>200</v>
      </c>
      <c r="E63" s="48">
        <f>report_ak2026_sdr_hd_ugc!X33</f>
        <v>100</v>
      </c>
      <c r="F63" s="74">
        <f t="shared" si="18"/>
        <v>4</v>
      </c>
      <c r="G63" s="74">
        <f t="shared" si="19"/>
        <v>1.5874010519681994</v>
      </c>
      <c r="H63" t="str">
        <f>report_ak2026_sdr_hd_ugc!B33</f>
        <v>VerticalVideo-3709-snow</v>
      </c>
      <c r="I63" t="b">
        <f t="shared" si="21"/>
        <v>1</v>
      </c>
    </row>
    <row r="64" spans="1:9" ht="15.75" thickBot="1" x14ac:dyDescent="0.3">
      <c r="A64" s="70" t="s">
        <v>56</v>
      </c>
      <c r="B64" s="48">
        <f>report_ak2026_sdr_hd_ugc!U38</f>
        <v>600</v>
      </c>
      <c r="C64" s="48">
        <f>report_ak2026_sdr_hd_ugc!V38</f>
        <v>400</v>
      </c>
      <c r="D64" s="48">
        <f>report_ak2026_sdr_hd_ugc!W38</f>
        <v>200</v>
      </c>
      <c r="E64" s="48">
        <f>report_ak2026_sdr_hd_ugc!X38</f>
        <v>100</v>
      </c>
      <c r="F64" s="74">
        <f t="shared" si="18"/>
        <v>6</v>
      </c>
      <c r="G64" s="74">
        <f t="shared" si="19"/>
        <v>1.8171205928321397</v>
      </c>
      <c r="H64" t="str">
        <f>report_ak2026_sdr_hd_ugc!B38</f>
        <v>VerticalVideo-3d96-walk</v>
      </c>
      <c r="I64" t="b">
        <f t="shared" si="21"/>
        <v>1</v>
      </c>
    </row>
    <row r="65" spans="1:9" ht="15.75" thickBot="1" x14ac:dyDescent="0.3">
      <c r="A65" s="70" t="s">
        <v>60</v>
      </c>
      <c r="B65" s="48">
        <f>report_ak2026_sdr_hd_ugc!U43</f>
        <v>1000</v>
      </c>
      <c r="C65" s="48">
        <f>report_ak2026_sdr_hd_ugc!V43</f>
        <v>600</v>
      </c>
      <c r="D65" s="48">
        <f>report_ak2026_sdr_hd_ugc!W43</f>
        <v>400</v>
      </c>
      <c r="E65" s="48">
        <f>report_ak2026_sdr_hd_ugc!X43</f>
        <v>300</v>
      </c>
      <c r="F65" s="74">
        <f t="shared" si="18"/>
        <v>3.3333333333333335</v>
      </c>
      <c r="G65" s="74">
        <f t="shared" si="19"/>
        <v>1.4938015821857216</v>
      </c>
      <c r="H65" t="str">
        <f>report_ak2026_sdr_hd_ugc!B43</f>
        <v>VerticalVideo-4b92-park</v>
      </c>
      <c r="I65" t="b">
        <f t="shared" si="21"/>
        <v>1</v>
      </c>
    </row>
  </sheetData>
  <mergeCells count="7">
    <mergeCell ref="B2:E2"/>
    <mergeCell ref="B12:E12"/>
    <mergeCell ref="B56:E56"/>
    <mergeCell ref="B29:E29"/>
    <mergeCell ref="B38:E38"/>
    <mergeCell ref="B47:E47"/>
    <mergeCell ref="B21:E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31760-CEE0-4D41-A0A0-6730BA8F9C13}">
  <sheetPr filterMode="1"/>
  <dimension ref="A1:X205"/>
  <sheetViews>
    <sheetView topLeftCell="A24" zoomScale="85" zoomScaleNormal="85" workbookViewId="0">
      <selection activeCell="K70" sqref="K70"/>
    </sheetView>
  </sheetViews>
  <sheetFormatPr defaultRowHeight="15" x14ac:dyDescent="0.25"/>
  <cols>
    <col min="2" max="2" width="20.5703125" bestFit="1" customWidth="1"/>
    <col min="12" max="14" width="8.7109375" style="1"/>
    <col min="15" max="15" width="9.85546875" style="1" customWidth="1"/>
    <col min="16" max="24" width="8.7109375" style="1"/>
  </cols>
  <sheetData>
    <row r="1" spans="1:24" x14ac:dyDescent="0.25">
      <c r="A1" s="2" t="s">
        <v>0</v>
      </c>
      <c r="B1" s="2" t="s">
        <v>1</v>
      </c>
      <c r="C1" s="4" t="s">
        <v>6</v>
      </c>
      <c r="D1" s="2" t="s">
        <v>5</v>
      </c>
      <c r="E1" s="2" t="s">
        <v>4</v>
      </c>
      <c r="F1" s="2" t="s">
        <v>3</v>
      </c>
      <c r="G1" s="2" t="s">
        <v>2</v>
      </c>
      <c r="H1" s="4" t="s">
        <v>9</v>
      </c>
      <c r="I1" s="2" t="s">
        <v>8</v>
      </c>
      <c r="J1" s="2" t="s">
        <v>7</v>
      </c>
      <c r="K1" s="2" t="s">
        <v>80</v>
      </c>
      <c r="L1" s="6" t="s">
        <v>81</v>
      </c>
      <c r="M1" s="3" t="s">
        <v>82</v>
      </c>
      <c r="N1" s="3" t="s">
        <v>11</v>
      </c>
      <c r="O1" s="3" t="s">
        <v>10</v>
      </c>
      <c r="P1" s="3" t="s">
        <v>79</v>
      </c>
      <c r="Q1" s="6" t="s">
        <v>15</v>
      </c>
      <c r="R1" s="3" t="s">
        <v>14</v>
      </c>
      <c r="S1" s="3" t="s">
        <v>13</v>
      </c>
      <c r="T1" s="3" t="s">
        <v>12</v>
      </c>
      <c r="U1" s="6" t="s">
        <v>19</v>
      </c>
      <c r="V1" s="3" t="s">
        <v>18</v>
      </c>
      <c r="W1" s="3" t="s">
        <v>17</v>
      </c>
      <c r="X1" s="3" t="s">
        <v>16</v>
      </c>
    </row>
    <row r="2" spans="1:24" hidden="1" x14ac:dyDescent="0.25">
      <c r="A2" t="s">
        <v>95</v>
      </c>
      <c r="B2" t="s">
        <v>96</v>
      </c>
      <c r="C2" s="5">
        <v>43</v>
      </c>
      <c r="D2">
        <v>38</v>
      </c>
      <c r="E2">
        <v>34</v>
      </c>
      <c r="F2">
        <v>30</v>
      </c>
      <c r="G2">
        <v>28</v>
      </c>
      <c r="H2" s="5">
        <v>42</v>
      </c>
      <c r="I2">
        <v>38</v>
      </c>
      <c r="J2">
        <v>34</v>
      </c>
      <c r="K2">
        <v>30</v>
      </c>
      <c r="L2" s="7">
        <v>482.98320000000001</v>
      </c>
      <c r="M2" s="1">
        <v>992.81280000000004</v>
      </c>
      <c r="N2" s="1">
        <v>1752.18639999999</v>
      </c>
      <c r="O2" s="1">
        <v>3189.1455999999998</v>
      </c>
      <c r="P2" s="1">
        <v>4192.46</v>
      </c>
      <c r="Q2" s="7">
        <v>477.40320000000003</v>
      </c>
      <c r="R2" s="1">
        <v>865.42319999999995</v>
      </c>
      <c r="S2" s="1">
        <v>1537.8136</v>
      </c>
      <c r="T2" s="1">
        <v>2780.1632</v>
      </c>
      <c r="U2" s="7">
        <v>0.98844680311861699</v>
      </c>
      <c r="V2" s="1">
        <v>0.87168819741244197</v>
      </c>
      <c r="W2" s="1">
        <v>0.87765411259897896</v>
      </c>
      <c r="X2" s="1">
        <v>0.87175800314667296</v>
      </c>
    </row>
    <row r="3" spans="1:24" x14ac:dyDescent="0.25">
      <c r="A3" t="s">
        <v>95</v>
      </c>
      <c r="B3" s="19" t="s">
        <v>97</v>
      </c>
      <c r="C3" s="5">
        <v>46</v>
      </c>
      <c r="D3">
        <v>42</v>
      </c>
      <c r="E3">
        <v>38</v>
      </c>
      <c r="F3">
        <v>34</v>
      </c>
      <c r="G3">
        <v>30</v>
      </c>
      <c r="H3" s="5">
        <v>46</v>
      </c>
      <c r="I3">
        <v>42</v>
      </c>
      <c r="J3">
        <v>38</v>
      </c>
      <c r="K3">
        <v>34</v>
      </c>
      <c r="L3" s="54">
        <v>604.18880000000001</v>
      </c>
      <c r="M3" s="53">
        <v>1483.8488</v>
      </c>
      <c r="N3" s="53">
        <v>3568.1352000000002</v>
      </c>
      <c r="O3" s="53">
        <v>8285.3655999999992</v>
      </c>
      <c r="P3" s="53">
        <v>19217.0808</v>
      </c>
      <c r="Q3" s="54">
        <v>558.10080000000005</v>
      </c>
      <c r="R3" s="53">
        <v>1376.4071999999901</v>
      </c>
      <c r="S3" s="53">
        <v>3307.4119999999998</v>
      </c>
      <c r="T3" s="53">
        <v>7598.8624</v>
      </c>
      <c r="U3" s="7">
        <v>0.92371920830045096</v>
      </c>
      <c r="V3" s="1">
        <v>0.92759262264457099</v>
      </c>
      <c r="W3" s="1">
        <v>0.926930123051391</v>
      </c>
      <c r="X3" s="1">
        <v>0.91714267865258703</v>
      </c>
    </row>
    <row r="4" spans="1:24" x14ac:dyDescent="0.25">
      <c r="A4" t="s">
        <v>98</v>
      </c>
      <c r="B4" s="30" t="s">
        <v>99</v>
      </c>
      <c r="C4" s="5">
        <v>48</v>
      </c>
      <c r="D4">
        <v>42</v>
      </c>
      <c r="E4">
        <v>36</v>
      </c>
      <c r="F4">
        <v>28</v>
      </c>
      <c r="G4">
        <v>26</v>
      </c>
      <c r="H4" s="5">
        <v>48</v>
      </c>
      <c r="I4">
        <v>42</v>
      </c>
      <c r="J4">
        <v>36</v>
      </c>
      <c r="K4">
        <v>28</v>
      </c>
      <c r="L4" s="54">
        <v>155.904</v>
      </c>
      <c r="M4" s="53">
        <v>542.64880000000005</v>
      </c>
      <c r="N4" s="53">
        <v>1682.1256000000001</v>
      </c>
      <c r="O4" s="53">
        <v>7200.4567999999999</v>
      </c>
      <c r="P4" s="53">
        <v>11011.822399999999</v>
      </c>
      <c r="Q4" s="54">
        <v>147.16239999999999</v>
      </c>
      <c r="R4" s="53">
        <v>507.536</v>
      </c>
      <c r="S4" s="53">
        <v>1550.404</v>
      </c>
      <c r="T4" s="53">
        <v>6576.7392</v>
      </c>
      <c r="U4" s="7">
        <v>0.94392959770114904</v>
      </c>
      <c r="V4" s="1">
        <v>0.93529369271617202</v>
      </c>
      <c r="W4" s="1">
        <v>0.92169336225547005</v>
      </c>
      <c r="X4" s="1">
        <v>0.91337805123697102</v>
      </c>
    </row>
    <row r="5" spans="1:24" hidden="1" x14ac:dyDescent="0.25">
      <c r="A5" t="s">
        <v>98</v>
      </c>
      <c r="B5" t="s">
        <v>100</v>
      </c>
      <c r="C5" s="5">
        <v>50</v>
      </c>
      <c r="D5">
        <v>44</v>
      </c>
      <c r="E5">
        <v>38</v>
      </c>
      <c r="F5">
        <v>30</v>
      </c>
      <c r="G5">
        <v>28</v>
      </c>
      <c r="H5" s="5">
        <v>50</v>
      </c>
      <c r="I5">
        <v>44</v>
      </c>
      <c r="J5">
        <v>38</v>
      </c>
      <c r="K5">
        <v>30</v>
      </c>
      <c r="L5" s="7">
        <v>209.46</v>
      </c>
      <c r="M5" s="1">
        <v>647.04719999999998</v>
      </c>
      <c r="N5" s="1">
        <v>1878.4456</v>
      </c>
      <c r="O5" s="1">
        <v>7117.6360000000004</v>
      </c>
      <c r="P5" s="1">
        <v>9381.1055999999899</v>
      </c>
      <c r="Q5" s="7">
        <v>192.74719999999999</v>
      </c>
      <c r="R5" s="1">
        <v>606.06479999999999</v>
      </c>
      <c r="S5" s="1">
        <v>1761.9431999999999</v>
      </c>
      <c r="T5" s="1">
        <v>6538.3631999999998</v>
      </c>
      <c r="U5" s="7">
        <v>0.92021006397402805</v>
      </c>
      <c r="V5" s="1">
        <v>0.93666242586321302</v>
      </c>
      <c r="W5" s="1">
        <v>0.93797935910414398</v>
      </c>
      <c r="X5" s="1">
        <v>0.91861443883896199</v>
      </c>
    </row>
    <row r="6" spans="1:24" x14ac:dyDescent="0.25">
      <c r="A6" t="s">
        <v>98</v>
      </c>
      <c r="B6" s="30" t="s">
        <v>101</v>
      </c>
      <c r="C6" s="5">
        <v>48</v>
      </c>
      <c r="D6">
        <v>42</v>
      </c>
      <c r="E6">
        <v>36</v>
      </c>
      <c r="F6">
        <v>28</v>
      </c>
      <c r="G6">
        <v>26</v>
      </c>
      <c r="H6" s="5">
        <v>48</v>
      </c>
      <c r="I6">
        <v>42</v>
      </c>
      <c r="J6">
        <v>36</v>
      </c>
      <c r="K6">
        <v>28</v>
      </c>
      <c r="L6" s="54">
        <v>263.6696</v>
      </c>
      <c r="M6" s="53">
        <v>737.74480000000005</v>
      </c>
      <c r="N6" s="53">
        <v>1990.3063999999999</v>
      </c>
      <c r="O6" s="53">
        <v>7363.0504000000001</v>
      </c>
      <c r="P6" s="53">
        <v>10853.0432</v>
      </c>
      <c r="Q6" s="54">
        <v>233.0848</v>
      </c>
      <c r="R6" s="53">
        <v>669.44960000000003</v>
      </c>
      <c r="S6" s="53">
        <v>1828.1279999999999</v>
      </c>
      <c r="T6" s="53">
        <v>6614.7223999999997</v>
      </c>
      <c r="U6" s="7">
        <v>0.88400331323747505</v>
      </c>
      <c r="V6" s="1">
        <v>0.90742706692070196</v>
      </c>
      <c r="W6" s="1">
        <v>0.91851586268325303</v>
      </c>
      <c r="X6" s="1">
        <v>0.89836712240894001</v>
      </c>
    </row>
    <row r="7" spans="1:24" hidden="1" x14ac:dyDescent="0.25">
      <c r="A7" t="s">
        <v>98</v>
      </c>
      <c r="B7" t="s">
        <v>102</v>
      </c>
      <c r="C7" s="5">
        <v>46</v>
      </c>
      <c r="D7">
        <v>40</v>
      </c>
      <c r="E7">
        <v>34</v>
      </c>
      <c r="F7">
        <v>28</v>
      </c>
      <c r="G7">
        <v>26</v>
      </c>
      <c r="H7" s="5">
        <v>46</v>
      </c>
      <c r="I7">
        <v>40</v>
      </c>
      <c r="J7">
        <v>34</v>
      </c>
      <c r="K7">
        <v>28</v>
      </c>
      <c r="L7" s="7">
        <v>272.91840000000002</v>
      </c>
      <c r="M7" s="1">
        <v>802.85519999999997</v>
      </c>
      <c r="N7" s="1">
        <v>2210.6655999999998</v>
      </c>
      <c r="O7" s="1">
        <v>6096.152</v>
      </c>
      <c r="P7" s="1">
        <v>8958.4784</v>
      </c>
      <c r="Q7" s="7">
        <v>245.1696</v>
      </c>
      <c r="R7" s="1">
        <v>734.32799999999997</v>
      </c>
      <c r="S7" s="1">
        <v>2021.0031999999901</v>
      </c>
      <c r="T7" s="1">
        <v>5491.7592000000004</v>
      </c>
      <c r="U7" s="7">
        <v>0.89832565338210901</v>
      </c>
      <c r="V7" s="1">
        <v>0.91464562974743102</v>
      </c>
      <c r="W7" s="1">
        <v>0.91420574871206195</v>
      </c>
      <c r="X7" s="1">
        <v>0.90085667155280902</v>
      </c>
    </row>
    <row r="8" spans="1:24" hidden="1" x14ac:dyDescent="0.25">
      <c r="A8" t="s">
        <v>98</v>
      </c>
      <c r="B8" t="s">
        <v>103</v>
      </c>
      <c r="C8" s="5">
        <v>40</v>
      </c>
      <c r="D8">
        <v>36</v>
      </c>
      <c r="E8">
        <v>30</v>
      </c>
      <c r="F8">
        <v>24</v>
      </c>
      <c r="G8">
        <v>22</v>
      </c>
      <c r="H8" s="5">
        <v>40</v>
      </c>
      <c r="I8">
        <v>36</v>
      </c>
      <c r="J8">
        <v>30</v>
      </c>
      <c r="K8">
        <v>24</v>
      </c>
      <c r="L8" s="7">
        <v>1780.5383999999999</v>
      </c>
      <c r="M8" s="1">
        <v>4290.0072</v>
      </c>
      <c r="N8" s="1">
        <v>15995.8856</v>
      </c>
      <c r="O8" s="1">
        <v>47030.120799999997</v>
      </c>
      <c r="P8" s="1">
        <v>70792.082399999999</v>
      </c>
      <c r="Q8" s="7">
        <v>1707.3807999999999</v>
      </c>
      <c r="R8" s="1">
        <v>4128.4272000000001</v>
      </c>
      <c r="U8" s="7">
        <v>0.95891265248758395</v>
      </c>
      <c r="V8" s="1">
        <v>0.962335727548429</v>
      </c>
    </row>
    <row r="9" spans="1:24" hidden="1" x14ac:dyDescent="0.25">
      <c r="A9" t="s">
        <v>98</v>
      </c>
      <c r="B9" t="s">
        <v>104</v>
      </c>
      <c r="C9" s="5">
        <v>46</v>
      </c>
      <c r="D9">
        <v>40</v>
      </c>
      <c r="E9">
        <v>34</v>
      </c>
      <c r="F9">
        <v>26</v>
      </c>
      <c r="G9">
        <v>24</v>
      </c>
      <c r="H9" s="5">
        <v>46</v>
      </c>
      <c r="I9">
        <v>40</v>
      </c>
      <c r="J9">
        <v>34</v>
      </c>
      <c r="K9">
        <v>26</v>
      </c>
      <c r="L9" s="7">
        <v>1113.6687999999999</v>
      </c>
      <c r="M9" s="1">
        <v>3580.2503999999999</v>
      </c>
      <c r="N9" s="1">
        <v>10046.116</v>
      </c>
      <c r="O9" s="1">
        <v>46731.1728</v>
      </c>
      <c r="P9" s="1">
        <v>65120.768799999998</v>
      </c>
      <c r="Q9" s="7">
        <v>1043.8127999999999</v>
      </c>
      <c r="R9" s="1">
        <v>3245.6664000000001</v>
      </c>
      <c r="U9" s="7">
        <v>0.93727399025634905</v>
      </c>
      <c r="V9" s="1">
        <v>0.90654731858978299</v>
      </c>
    </row>
    <row r="10" spans="1:24" x14ac:dyDescent="0.25">
      <c r="A10" t="s">
        <v>98</v>
      </c>
      <c r="B10" s="32" t="s">
        <v>105</v>
      </c>
      <c r="C10" s="5">
        <v>44</v>
      </c>
      <c r="D10">
        <v>38</v>
      </c>
      <c r="E10">
        <v>32</v>
      </c>
      <c r="F10">
        <v>24</v>
      </c>
      <c r="G10">
        <v>22</v>
      </c>
      <c r="H10" s="5">
        <v>44</v>
      </c>
      <c r="I10">
        <v>38</v>
      </c>
      <c r="J10">
        <v>32</v>
      </c>
      <c r="K10">
        <v>24</v>
      </c>
      <c r="L10" s="54">
        <v>885.34719999999902</v>
      </c>
      <c r="M10" s="53">
        <v>2072.6143999999999</v>
      </c>
      <c r="N10" s="53">
        <v>4620.0039999999999</v>
      </c>
      <c r="O10" s="53">
        <v>18168.481599999999</v>
      </c>
      <c r="P10" s="53">
        <v>28750.393599999999</v>
      </c>
      <c r="Q10" s="54">
        <v>806.12080000000003</v>
      </c>
      <c r="R10" s="53">
        <v>1859.4184</v>
      </c>
      <c r="S10" s="53">
        <v>4102.1287999999904</v>
      </c>
      <c r="T10" s="53">
        <v>0</v>
      </c>
      <c r="U10" s="7">
        <v>0.91051375098944198</v>
      </c>
      <c r="V10" s="1">
        <v>0.89713667916231798</v>
      </c>
      <c r="W10" s="1">
        <v>0.88790589791697105</v>
      </c>
      <c r="X10" s="1">
        <v>0</v>
      </c>
    </row>
    <row r="11" spans="1:24" hidden="1" x14ac:dyDescent="0.25">
      <c r="A11" t="s">
        <v>106</v>
      </c>
      <c r="B11" t="s">
        <v>107</v>
      </c>
      <c r="C11" s="5">
        <v>50</v>
      </c>
      <c r="D11">
        <v>46</v>
      </c>
      <c r="E11">
        <v>40</v>
      </c>
      <c r="F11">
        <v>34</v>
      </c>
      <c r="G11">
        <v>32</v>
      </c>
      <c r="H11" s="5">
        <v>50</v>
      </c>
      <c r="I11">
        <v>46</v>
      </c>
      <c r="J11">
        <v>40</v>
      </c>
      <c r="K11">
        <v>34</v>
      </c>
      <c r="L11" s="7">
        <v>347.58800000000002</v>
      </c>
      <c r="M11" s="1">
        <v>645.15440000000001</v>
      </c>
      <c r="N11" s="1">
        <v>1739.8407999999999</v>
      </c>
      <c r="O11" s="1">
        <v>4512.8159999999998</v>
      </c>
      <c r="P11" s="1">
        <v>6008.3959999999997</v>
      </c>
      <c r="Q11" s="7">
        <v>302.77440000000001</v>
      </c>
      <c r="R11" s="1">
        <v>557.06560000000002</v>
      </c>
      <c r="S11" s="1">
        <v>1540.576</v>
      </c>
      <c r="T11" s="1">
        <v>4004.0607999999902</v>
      </c>
      <c r="U11" s="7">
        <v>0.871072649228396</v>
      </c>
      <c r="V11" s="1">
        <v>0.86346090176242996</v>
      </c>
      <c r="W11" s="1">
        <v>0.88546952111940302</v>
      </c>
      <c r="X11" s="1">
        <v>0.887264359991632</v>
      </c>
    </row>
    <row r="12" spans="1:24" hidden="1" x14ac:dyDescent="0.25">
      <c r="A12" t="s">
        <v>106</v>
      </c>
      <c r="B12" t="s">
        <v>108</v>
      </c>
      <c r="C12" s="5">
        <v>48</v>
      </c>
      <c r="D12">
        <v>44</v>
      </c>
      <c r="E12">
        <v>40</v>
      </c>
      <c r="F12">
        <v>36</v>
      </c>
      <c r="G12">
        <v>34</v>
      </c>
      <c r="H12" s="5">
        <v>48</v>
      </c>
      <c r="I12">
        <v>44</v>
      </c>
      <c r="J12">
        <v>40</v>
      </c>
      <c r="K12">
        <v>36</v>
      </c>
      <c r="L12" s="7">
        <v>614.40160000000003</v>
      </c>
      <c r="M12" s="1">
        <v>1374.3232</v>
      </c>
      <c r="N12" s="1">
        <v>2903.0855999999999</v>
      </c>
      <c r="O12" s="1">
        <v>5885.5672000000004</v>
      </c>
      <c r="P12" s="1">
        <v>8454.1080000000002</v>
      </c>
      <c r="Q12" s="7">
        <v>589.24959999999999</v>
      </c>
      <c r="R12" s="1">
        <v>1309.0119999999999</v>
      </c>
      <c r="S12" s="1">
        <v>2740.2071999999998</v>
      </c>
      <c r="T12" s="1">
        <v>5526.6944000000003</v>
      </c>
      <c r="U12" s="7">
        <v>0.95906260660779497</v>
      </c>
      <c r="V12" s="1">
        <v>0.95247755404260004</v>
      </c>
      <c r="W12" s="1">
        <v>0.943894730489517</v>
      </c>
      <c r="X12" s="1">
        <v>0.93902494223496402</v>
      </c>
    </row>
    <row r="13" spans="1:24" hidden="1" x14ac:dyDescent="0.25">
      <c r="A13" t="s">
        <v>106</v>
      </c>
      <c r="B13" t="s">
        <v>109</v>
      </c>
      <c r="C13" s="5">
        <v>52</v>
      </c>
      <c r="D13">
        <v>48</v>
      </c>
      <c r="E13">
        <v>42</v>
      </c>
      <c r="F13">
        <v>36</v>
      </c>
      <c r="G13">
        <v>34</v>
      </c>
      <c r="H13" s="5">
        <v>52</v>
      </c>
      <c r="I13">
        <v>48</v>
      </c>
      <c r="J13">
        <v>42</v>
      </c>
      <c r="K13">
        <v>36</v>
      </c>
      <c r="L13" s="7">
        <v>248.8296</v>
      </c>
      <c r="M13" s="1">
        <v>561.20319999999901</v>
      </c>
      <c r="N13" s="1">
        <v>1773.2783999999999</v>
      </c>
      <c r="O13" s="1">
        <v>4949.6984000000002</v>
      </c>
      <c r="P13" s="1">
        <v>7002.4431999999997</v>
      </c>
      <c r="Q13" s="7">
        <v>237.5736</v>
      </c>
      <c r="R13" s="1">
        <v>530.95600000000002</v>
      </c>
      <c r="S13" s="1">
        <v>1658.7159999999999</v>
      </c>
      <c r="T13" s="1">
        <v>4576.8544000000002</v>
      </c>
      <c r="U13" s="7">
        <v>0.95476422419197704</v>
      </c>
      <c r="V13" s="1">
        <v>0.94610294453060795</v>
      </c>
      <c r="W13" s="1">
        <v>0.93539514156378301</v>
      </c>
      <c r="X13" s="1">
        <v>0.924673390200906</v>
      </c>
    </row>
    <row r="14" spans="1:24" x14ac:dyDescent="0.25">
      <c r="A14" t="s">
        <v>106</v>
      </c>
      <c r="B14" s="31" t="s">
        <v>110</v>
      </c>
      <c r="C14" s="5">
        <v>50</v>
      </c>
      <c r="D14">
        <v>46</v>
      </c>
      <c r="E14">
        <v>41</v>
      </c>
      <c r="F14">
        <v>35</v>
      </c>
      <c r="G14">
        <v>33</v>
      </c>
      <c r="H14" s="5">
        <v>50</v>
      </c>
      <c r="I14">
        <v>46</v>
      </c>
      <c r="J14">
        <v>40</v>
      </c>
      <c r="K14">
        <v>34</v>
      </c>
      <c r="L14" s="54">
        <v>462.4776</v>
      </c>
      <c r="M14" s="53">
        <v>845.723199999999</v>
      </c>
      <c r="N14" s="53">
        <v>1720.0511999999901</v>
      </c>
      <c r="O14" s="53">
        <v>3991.4287999999901</v>
      </c>
      <c r="P14" s="53">
        <v>5215.9448000000002</v>
      </c>
      <c r="Q14" s="54">
        <v>416.32479999999998</v>
      </c>
      <c r="R14" s="53">
        <v>744.91359999999997</v>
      </c>
      <c r="S14" s="53">
        <v>1704.404</v>
      </c>
      <c r="T14" s="53">
        <v>3874.7647999999999</v>
      </c>
      <c r="U14" s="7">
        <v>0.90020532886349502</v>
      </c>
      <c r="V14" s="1">
        <v>0.88080071588434605</v>
      </c>
      <c r="W14" s="1">
        <v>0.99090306149026197</v>
      </c>
      <c r="X14" s="1">
        <v>0.97077136888925597</v>
      </c>
    </row>
    <row r="15" spans="1:24" x14ac:dyDescent="0.25">
      <c r="A15" t="s">
        <v>106</v>
      </c>
      <c r="B15" s="31" t="s">
        <v>111</v>
      </c>
      <c r="C15" s="5">
        <v>52</v>
      </c>
      <c r="D15">
        <v>44</v>
      </c>
      <c r="E15">
        <v>36</v>
      </c>
      <c r="F15">
        <v>28</v>
      </c>
      <c r="G15">
        <v>26</v>
      </c>
      <c r="H15" s="5">
        <v>52</v>
      </c>
      <c r="I15">
        <v>44</v>
      </c>
      <c r="J15">
        <v>36</v>
      </c>
      <c r="K15">
        <v>28</v>
      </c>
      <c r="L15" s="54">
        <v>262.67520000000002</v>
      </c>
      <c r="M15" s="53">
        <v>1221.7888</v>
      </c>
      <c r="N15" s="53">
        <v>5264.0472</v>
      </c>
      <c r="O15" s="53">
        <v>23804.238399999998</v>
      </c>
      <c r="P15" s="53">
        <v>35899</v>
      </c>
      <c r="Q15" s="54">
        <v>252.46079999999901</v>
      </c>
      <c r="R15" s="53">
        <v>1142.364</v>
      </c>
      <c r="S15" s="53">
        <v>4936.0648000000001</v>
      </c>
      <c r="T15" s="53">
        <v>22382.781599999998</v>
      </c>
      <c r="U15" s="7">
        <v>0.96111395365835794</v>
      </c>
      <c r="V15" s="1">
        <v>0.93499302007024399</v>
      </c>
      <c r="W15" s="1">
        <v>0.93769387174187901</v>
      </c>
      <c r="X15" s="1">
        <v>0.94028555855834495</v>
      </c>
    </row>
    <row r="16" spans="1:24" x14ac:dyDescent="0.25">
      <c r="A16" t="s">
        <v>106</v>
      </c>
      <c r="B16" s="31" t="s">
        <v>112</v>
      </c>
      <c r="C16" s="5">
        <v>52</v>
      </c>
      <c r="D16">
        <v>48</v>
      </c>
      <c r="E16">
        <v>44</v>
      </c>
      <c r="F16">
        <v>38</v>
      </c>
      <c r="G16">
        <v>36</v>
      </c>
      <c r="H16" s="5">
        <v>52</v>
      </c>
      <c r="I16">
        <v>48</v>
      </c>
      <c r="J16">
        <v>44</v>
      </c>
      <c r="K16">
        <v>38</v>
      </c>
      <c r="L16" s="54">
        <v>215.81120000000001</v>
      </c>
      <c r="M16" s="53">
        <v>413.00959999999998</v>
      </c>
      <c r="N16" s="53">
        <v>796.04079999999999</v>
      </c>
      <c r="O16" s="53">
        <v>2006.336</v>
      </c>
      <c r="P16" s="53">
        <v>2703.0616</v>
      </c>
      <c r="Q16" s="54">
        <v>195.13839999999999</v>
      </c>
      <c r="R16" s="53">
        <v>369.3152</v>
      </c>
      <c r="S16" s="53">
        <v>711.34799999999996</v>
      </c>
      <c r="T16" s="53">
        <v>1788.2864</v>
      </c>
      <c r="U16" s="7">
        <v>0.90420886404412704</v>
      </c>
      <c r="V16" s="1">
        <v>0.89420488046766899</v>
      </c>
      <c r="W16" s="1">
        <v>0.89360746333605001</v>
      </c>
      <c r="X16" s="1">
        <v>0.89131949982455505</v>
      </c>
    </row>
    <row r="17" spans="1:24" hidden="1" x14ac:dyDescent="0.25">
      <c r="A17" t="s">
        <v>113</v>
      </c>
      <c r="B17" t="s">
        <v>114</v>
      </c>
      <c r="C17" s="5">
        <v>48</v>
      </c>
      <c r="D17">
        <v>42</v>
      </c>
      <c r="E17">
        <v>38</v>
      </c>
      <c r="F17">
        <v>34</v>
      </c>
      <c r="G17">
        <v>32</v>
      </c>
      <c r="H17" s="5">
        <v>48</v>
      </c>
      <c r="I17">
        <v>42</v>
      </c>
      <c r="J17">
        <v>38</v>
      </c>
      <c r="K17">
        <v>34</v>
      </c>
      <c r="L17" s="7">
        <v>533.7944</v>
      </c>
      <c r="M17" s="1">
        <v>1395.5688</v>
      </c>
      <c r="N17" s="1">
        <v>2461.8312000000001</v>
      </c>
      <c r="O17" s="1">
        <v>4183.5439999999999</v>
      </c>
      <c r="P17" s="1">
        <v>5372.4535999999998</v>
      </c>
      <c r="Q17" s="7">
        <v>493.30720000000002</v>
      </c>
      <c r="R17" s="1">
        <v>1287.992</v>
      </c>
      <c r="S17" s="1">
        <v>2278.384</v>
      </c>
      <c r="T17" s="1">
        <v>3870.6032</v>
      </c>
      <c r="U17" s="7">
        <v>0.92415207053502202</v>
      </c>
      <c r="V17" s="1">
        <v>0.92291544494259203</v>
      </c>
      <c r="W17" s="1">
        <v>0.92548343688226797</v>
      </c>
      <c r="X17" s="1">
        <v>0.92519720122460702</v>
      </c>
    </row>
    <row r="18" spans="1:24" x14ac:dyDescent="0.25">
      <c r="A18" t="s">
        <v>113</v>
      </c>
      <c r="B18" s="32" t="s">
        <v>115</v>
      </c>
      <c r="C18" s="5">
        <v>44</v>
      </c>
      <c r="D18">
        <v>40</v>
      </c>
      <c r="E18">
        <v>36</v>
      </c>
      <c r="F18">
        <v>32</v>
      </c>
      <c r="G18">
        <v>30</v>
      </c>
      <c r="H18" s="5">
        <v>44</v>
      </c>
      <c r="I18">
        <v>40</v>
      </c>
      <c r="J18">
        <v>36</v>
      </c>
      <c r="K18">
        <v>32</v>
      </c>
      <c r="L18" s="54">
        <v>255.44159999999999</v>
      </c>
      <c r="M18" s="53">
        <v>434.57839999999999</v>
      </c>
      <c r="N18" s="53">
        <v>754.20960000000002</v>
      </c>
      <c r="O18" s="53">
        <v>1402.4896000000001</v>
      </c>
      <c r="P18" s="53">
        <v>2038.0816</v>
      </c>
      <c r="Q18" s="54">
        <v>225.97279999999901</v>
      </c>
      <c r="R18" s="53">
        <v>383.67759999999998</v>
      </c>
      <c r="S18" s="53">
        <v>670.53919999999903</v>
      </c>
      <c r="T18" s="53">
        <v>1256.4280000000001</v>
      </c>
      <c r="U18" s="7">
        <v>0.88463586197392996</v>
      </c>
      <c r="V18" s="1">
        <v>0.88287314786008597</v>
      </c>
      <c r="W18" s="1">
        <v>0.88906213869460105</v>
      </c>
      <c r="X18" s="1">
        <v>0.895855484418565</v>
      </c>
    </row>
    <row r="19" spans="1:24" hidden="1" x14ac:dyDescent="0.25">
      <c r="A19" t="s">
        <v>113</v>
      </c>
      <c r="B19" t="s">
        <v>116</v>
      </c>
      <c r="C19" s="5">
        <v>44</v>
      </c>
      <c r="D19">
        <v>40</v>
      </c>
      <c r="E19">
        <v>36</v>
      </c>
      <c r="F19">
        <v>32</v>
      </c>
      <c r="G19">
        <v>30</v>
      </c>
      <c r="H19" s="5">
        <v>44</v>
      </c>
      <c r="I19">
        <v>40</v>
      </c>
      <c r="J19">
        <v>36</v>
      </c>
      <c r="K19">
        <v>32</v>
      </c>
      <c r="L19" s="7">
        <v>174.27679999999901</v>
      </c>
      <c r="M19" s="1">
        <v>287.19119999999998</v>
      </c>
      <c r="N19" s="1">
        <v>472.1352</v>
      </c>
      <c r="O19" s="1">
        <v>809.74800000000005</v>
      </c>
      <c r="P19" s="1">
        <v>1098.7616</v>
      </c>
      <c r="Q19" s="7">
        <v>142.57040000000001</v>
      </c>
      <c r="R19" s="1">
        <v>231.89359999999999</v>
      </c>
      <c r="S19" s="1">
        <v>386.084</v>
      </c>
      <c r="T19" s="1">
        <v>673.5</v>
      </c>
      <c r="U19" s="7">
        <v>0.81806872744966597</v>
      </c>
      <c r="V19" s="1">
        <v>0.80745371028081603</v>
      </c>
      <c r="W19" s="1">
        <v>0.81774034217317404</v>
      </c>
      <c r="X19" s="1">
        <v>0.83174024511329403</v>
      </c>
    </row>
    <row r="20" spans="1:24" x14ac:dyDescent="0.25">
      <c r="A20" s="19" t="s">
        <v>129</v>
      </c>
    </row>
    <row r="21" spans="1:24" x14ac:dyDescent="0.25">
      <c r="A21" s="30" t="s">
        <v>130</v>
      </c>
    </row>
    <row r="22" spans="1:24" x14ac:dyDescent="0.25">
      <c r="A22" s="31" t="s">
        <v>131</v>
      </c>
    </row>
    <row r="23" spans="1:24" x14ac:dyDescent="0.25">
      <c r="A23" s="32" t="s">
        <v>132</v>
      </c>
    </row>
    <row r="24" spans="1:24" x14ac:dyDescent="0.25">
      <c r="E24" t="s">
        <v>55</v>
      </c>
      <c r="I24" t="s">
        <v>77</v>
      </c>
      <c r="J24" t="s">
        <v>78</v>
      </c>
      <c r="K24" s="19" t="s">
        <v>135</v>
      </c>
      <c r="M24" s="20" t="s">
        <v>137</v>
      </c>
    </row>
    <row r="25" spans="1:24" ht="75" x14ac:dyDescent="0.25">
      <c r="A25" s="2" t="s">
        <v>26</v>
      </c>
      <c r="B25" s="2" t="s">
        <v>27</v>
      </c>
      <c r="C25" s="2" t="s">
        <v>28</v>
      </c>
      <c r="D25" s="2" t="s">
        <v>29</v>
      </c>
      <c r="E25" s="2" t="s">
        <v>30</v>
      </c>
      <c r="F25" s="2" t="s">
        <v>31</v>
      </c>
      <c r="G25" s="3" t="s">
        <v>32</v>
      </c>
      <c r="H25" s="3" t="s">
        <v>33</v>
      </c>
      <c r="I25" s="2"/>
      <c r="J25" s="2"/>
      <c r="K25" s="45" t="s">
        <v>89</v>
      </c>
      <c r="L25" s="46"/>
      <c r="M25" s="46" t="s">
        <v>88</v>
      </c>
      <c r="N25" s="46"/>
      <c r="O25" s="46" t="s">
        <v>90</v>
      </c>
      <c r="P25" s="46" t="s">
        <v>93</v>
      </c>
      <c r="Q25" s="46" t="s">
        <v>94</v>
      </c>
      <c r="R25" s="46" t="s">
        <v>167</v>
      </c>
      <c r="S25" s="46" t="s">
        <v>164</v>
      </c>
      <c r="T25" s="46" t="s">
        <v>165</v>
      </c>
      <c r="U25" s="3" t="s">
        <v>166</v>
      </c>
      <c r="V25" s="3"/>
      <c r="W25" s="3"/>
      <c r="X25" s="3"/>
    </row>
    <row r="26" spans="1:24" hidden="1" x14ac:dyDescent="0.25">
      <c r="A26" t="s">
        <v>34</v>
      </c>
      <c r="B26" t="s">
        <v>96</v>
      </c>
      <c r="C26" t="s">
        <v>35</v>
      </c>
      <c r="D26" s="26">
        <v>0.17647058823529413</v>
      </c>
      <c r="E26" s="26">
        <v>0.72727272727272718</v>
      </c>
      <c r="F26" s="26">
        <v>0.17647058823529413</v>
      </c>
      <c r="G26" s="26">
        <v>1.0588235294117647</v>
      </c>
      <c r="H26" s="26">
        <v>0.72727272727272718</v>
      </c>
      <c r="I26" s="8" t="s">
        <v>83</v>
      </c>
    </row>
    <row r="27" spans="1:24" hidden="1" x14ac:dyDescent="0.25">
      <c r="A27" t="s">
        <v>34</v>
      </c>
      <c r="B27" t="s">
        <v>96</v>
      </c>
      <c r="C27" t="s">
        <v>36</v>
      </c>
      <c r="D27" s="26">
        <v>0.35294117647058826</v>
      </c>
      <c r="E27" s="26">
        <v>0</v>
      </c>
      <c r="F27" s="26">
        <v>0.52941176470588236</v>
      </c>
      <c r="G27" s="26"/>
      <c r="H27" s="26"/>
      <c r="I27" s="8" t="s">
        <v>83</v>
      </c>
    </row>
    <row r="28" spans="1:24" hidden="1" x14ac:dyDescent="0.25">
      <c r="A28" t="s">
        <v>34</v>
      </c>
      <c r="B28" t="s">
        <v>96</v>
      </c>
      <c r="C28" t="s">
        <v>37</v>
      </c>
      <c r="D28" s="26">
        <v>0.23529411764705882</v>
      </c>
      <c r="E28" s="26">
        <v>0</v>
      </c>
      <c r="F28" s="26">
        <v>0.76470588235294112</v>
      </c>
      <c r="G28" s="26"/>
      <c r="H28" s="26"/>
      <c r="I28" s="8" t="s">
        <v>83</v>
      </c>
    </row>
    <row r="29" spans="1:24" hidden="1" x14ac:dyDescent="0.25">
      <c r="A29" t="s">
        <v>34</v>
      </c>
      <c r="B29" t="s">
        <v>96</v>
      </c>
      <c r="C29" t="s">
        <v>38</v>
      </c>
      <c r="D29" s="26">
        <v>-0.29411764705882354</v>
      </c>
      <c r="E29" s="26">
        <v>0</v>
      </c>
      <c r="F29" s="26">
        <v>0.47058823529411759</v>
      </c>
      <c r="G29" s="26"/>
      <c r="H29" s="26"/>
      <c r="I29" s="8" t="s">
        <v>83</v>
      </c>
    </row>
    <row r="30" spans="1:24" hidden="1" x14ac:dyDescent="0.25">
      <c r="A30" s="2" t="s">
        <v>34</v>
      </c>
      <c r="B30" s="2" t="s">
        <v>96</v>
      </c>
      <c r="C30" s="2" t="s">
        <v>39</v>
      </c>
      <c r="D30" s="27">
        <v>0</v>
      </c>
      <c r="E30" s="27">
        <v>0</v>
      </c>
      <c r="F30" s="27">
        <v>0.47058823529411759</v>
      </c>
      <c r="G30" s="27"/>
      <c r="H30" s="27"/>
      <c r="I30" s="18" t="s">
        <v>83</v>
      </c>
      <c r="J30" s="2"/>
      <c r="K30" s="2"/>
      <c r="L30" s="3"/>
      <c r="M30" s="3"/>
      <c r="N30" s="3"/>
      <c r="O30" s="3"/>
      <c r="P30" s="3"/>
      <c r="Q30" s="3"/>
      <c r="R30" s="3"/>
    </row>
    <row r="31" spans="1:24" x14ac:dyDescent="0.25">
      <c r="A31" t="s">
        <v>34</v>
      </c>
      <c r="B31" t="s">
        <v>97</v>
      </c>
      <c r="C31" t="s">
        <v>35</v>
      </c>
      <c r="D31" s="1">
        <v>0.41176470588235292</v>
      </c>
      <c r="E31" s="1">
        <v>0.22222222222222227</v>
      </c>
      <c r="F31" s="1">
        <v>0.41176470588235292</v>
      </c>
      <c r="G31" s="1">
        <v>0.76470588235294124</v>
      </c>
      <c r="H31" s="1">
        <v>0.62222222222222223</v>
      </c>
      <c r="K31">
        <v>30</v>
      </c>
      <c r="L31" s="53">
        <v>19217.0808</v>
      </c>
      <c r="M31"/>
      <c r="T31" s="43"/>
    </row>
    <row r="32" spans="1:24" x14ac:dyDescent="0.25">
      <c r="A32" t="s">
        <v>34</v>
      </c>
      <c r="B32" t="s">
        <v>97</v>
      </c>
      <c r="C32" t="s">
        <v>36</v>
      </c>
      <c r="D32" s="1">
        <v>0.17647058823529413</v>
      </c>
      <c r="E32" s="1">
        <v>0.39999999999999997</v>
      </c>
      <c r="F32" s="1">
        <v>0.58823529411764708</v>
      </c>
      <c r="G32" s="1"/>
      <c r="H32" s="1"/>
      <c r="K32">
        <v>34</v>
      </c>
      <c r="L32" s="53">
        <v>8285.3655999999992</v>
      </c>
      <c r="M32" s="19">
        <v>35</v>
      </c>
      <c r="N32" s="53">
        <v>6820.8608000000004</v>
      </c>
      <c r="O32" s="1" t="s">
        <v>136</v>
      </c>
      <c r="Q32" s="1">
        <f>N32/N35</f>
        <v>13.990889429309391</v>
      </c>
      <c r="R32" s="1">
        <f>POWER(Q32,1/3)</f>
        <v>2.4096193466457425</v>
      </c>
      <c r="S32" s="53">
        <f>N32</f>
        <v>6820.8608000000004</v>
      </c>
      <c r="T32" s="51">
        <f>100*INT((S32+50)/100)</f>
        <v>6800</v>
      </c>
      <c r="U32" s="16" cm="1">
        <f t="array" ref="U32:X32">TRANSPOSE(T32:T35)</f>
        <v>6800</v>
      </c>
      <c r="V32" s="16">
        <v>2800</v>
      </c>
      <c r="W32" s="16">
        <v>1200</v>
      </c>
      <c r="X32" s="16">
        <v>500</v>
      </c>
    </row>
    <row r="33" spans="1:24" x14ac:dyDescent="0.25">
      <c r="A33" t="s">
        <v>34</v>
      </c>
      <c r="B33" t="s">
        <v>97</v>
      </c>
      <c r="C33" t="s">
        <v>37</v>
      </c>
      <c r="D33" s="1">
        <v>0</v>
      </c>
      <c r="E33" s="14">
        <v>0</v>
      </c>
      <c r="F33" s="1">
        <v>0.58823529411764708</v>
      </c>
      <c r="G33" s="1"/>
      <c r="H33" s="1"/>
      <c r="K33">
        <v>38</v>
      </c>
      <c r="L33" s="53">
        <v>3568.1352000000002</v>
      </c>
      <c r="M33" s="19">
        <v>39</v>
      </c>
      <c r="N33" s="53">
        <v>2875.5911999999998</v>
      </c>
      <c r="P33" s="1">
        <f>N32/N33</f>
        <v>2.3719855590043539</v>
      </c>
      <c r="S33" s="53">
        <f>S32/R32</f>
        <v>2830.6797957506565</v>
      </c>
      <c r="T33" s="51">
        <f t="shared" ref="T33:T35" si="0">100*INT((S33+50)/100)</f>
        <v>2800</v>
      </c>
      <c r="U33" s="16"/>
      <c r="V33" s="16"/>
      <c r="W33" s="16"/>
      <c r="X33" s="16"/>
    </row>
    <row r="34" spans="1:24" x14ac:dyDescent="0.25">
      <c r="A34" t="s">
        <v>34</v>
      </c>
      <c r="B34" t="s">
        <v>97</v>
      </c>
      <c r="C34" t="s">
        <v>38</v>
      </c>
      <c r="D34" s="1">
        <v>-0.17647058823529413</v>
      </c>
      <c r="E34" s="1">
        <v>0</v>
      </c>
      <c r="F34" s="1">
        <v>0.41176470588235292</v>
      </c>
      <c r="G34" s="1"/>
      <c r="H34" s="1"/>
      <c r="K34">
        <v>42</v>
      </c>
      <c r="L34" s="53">
        <v>1483.8488</v>
      </c>
      <c r="M34" s="19">
        <v>43</v>
      </c>
      <c r="N34" s="53">
        <v>1183.6912</v>
      </c>
      <c r="P34" s="1">
        <f t="shared" ref="P34:P35" si="1">N33/N34</f>
        <v>2.4293423825403111</v>
      </c>
      <c r="S34" s="53">
        <f>S33/R32</f>
        <v>1174.7414792676868</v>
      </c>
      <c r="T34" s="51">
        <f t="shared" si="0"/>
        <v>1200</v>
      </c>
      <c r="U34" s="16"/>
      <c r="V34" s="16"/>
      <c r="W34" s="16"/>
      <c r="X34" s="16"/>
    </row>
    <row r="35" spans="1:24" x14ac:dyDescent="0.25">
      <c r="A35" s="2" t="s">
        <v>34</v>
      </c>
      <c r="B35" s="2" t="s">
        <v>97</v>
      </c>
      <c r="C35" s="2" t="s">
        <v>39</v>
      </c>
      <c r="D35" s="3">
        <v>0</v>
      </c>
      <c r="E35" s="3">
        <v>0</v>
      </c>
      <c r="F35" s="3">
        <v>0.41176470588235292</v>
      </c>
      <c r="G35" s="3"/>
      <c r="H35" s="3"/>
      <c r="I35" s="2"/>
      <c r="J35" s="2"/>
      <c r="K35" s="2">
        <v>46</v>
      </c>
      <c r="L35" s="55">
        <v>604.18880000000001</v>
      </c>
      <c r="M35" s="21">
        <v>47</v>
      </c>
      <c r="N35" s="55">
        <v>487.52159999999998</v>
      </c>
      <c r="O35" s="3"/>
      <c r="P35" s="3">
        <f t="shared" si="1"/>
        <v>2.4279769347655571</v>
      </c>
      <c r="Q35" s="3"/>
      <c r="R35" s="3"/>
      <c r="S35" s="55">
        <f>S34/R32</f>
        <v>487.52159999999992</v>
      </c>
      <c r="T35" s="52">
        <f t="shared" si="0"/>
        <v>500</v>
      </c>
      <c r="U35" s="2"/>
      <c r="V35" s="2"/>
      <c r="W35" s="2"/>
      <c r="X35" s="2"/>
    </row>
    <row r="36" spans="1:24" x14ac:dyDescent="0.25">
      <c r="A36" t="s">
        <v>34</v>
      </c>
      <c r="B36" t="s">
        <v>99</v>
      </c>
      <c r="C36" t="s">
        <v>35</v>
      </c>
      <c r="D36" s="1">
        <v>0.52941176470588236</v>
      </c>
      <c r="E36" s="1">
        <v>0</v>
      </c>
      <c r="F36" s="1">
        <v>0.52941176470588236</v>
      </c>
      <c r="G36" s="1">
        <v>1.4117647058823528</v>
      </c>
      <c r="H36" s="1">
        <v>1.4318181818181819</v>
      </c>
      <c r="K36">
        <v>26</v>
      </c>
      <c r="L36" s="53">
        <v>11011.822399999999</v>
      </c>
      <c r="M36"/>
      <c r="N36" s="53"/>
      <c r="S36" s="53"/>
      <c r="T36" s="51"/>
      <c r="U36" s="16"/>
      <c r="V36" s="16"/>
      <c r="W36" s="16"/>
      <c r="X36" s="16"/>
    </row>
    <row r="37" spans="1:24" x14ac:dyDescent="0.25">
      <c r="A37" t="s">
        <v>34</v>
      </c>
      <c r="B37" t="s">
        <v>99</v>
      </c>
      <c r="C37" t="s">
        <v>36</v>
      </c>
      <c r="D37" s="1">
        <v>0</v>
      </c>
      <c r="E37" s="1">
        <v>1</v>
      </c>
      <c r="F37" s="1">
        <v>0.52941176470588236</v>
      </c>
      <c r="G37" s="1"/>
      <c r="H37" s="1"/>
      <c r="K37">
        <v>28</v>
      </c>
      <c r="L37" s="53">
        <v>7200.4567999999999</v>
      </c>
      <c r="M37" s="19">
        <v>29</v>
      </c>
      <c r="N37" s="53">
        <v>6128.7687999999998</v>
      </c>
      <c r="O37" s="1" t="s">
        <v>136</v>
      </c>
      <c r="Q37" s="1">
        <f>N37/N40</f>
        <v>31.758964771040784</v>
      </c>
      <c r="R37" s="1">
        <f>POWER(Q37,1/3)</f>
        <v>3.1668107645330927</v>
      </c>
      <c r="S37" s="53">
        <f>N37</f>
        <v>6128.7687999999998</v>
      </c>
      <c r="T37" s="51">
        <f>100*INT((S37+50)/100)</f>
        <v>6100</v>
      </c>
      <c r="U37" s="16" cm="1">
        <f t="array" ref="U37:X37">TRANSPOSE(T37:T40)</f>
        <v>6100</v>
      </c>
      <c r="V37" s="16">
        <v>1900</v>
      </c>
      <c r="W37" s="16">
        <v>600</v>
      </c>
      <c r="X37" s="16">
        <v>200</v>
      </c>
    </row>
    <row r="38" spans="1:24" x14ac:dyDescent="0.25">
      <c r="A38" t="s">
        <v>34</v>
      </c>
      <c r="B38" t="s">
        <v>99</v>
      </c>
      <c r="C38" t="s">
        <v>37</v>
      </c>
      <c r="D38" s="1">
        <v>-0.35294117647058826</v>
      </c>
      <c r="E38" s="1">
        <v>0.24999999999999994</v>
      </c>
      <c r="F38" s="1">
        <v>0.1764705882352941</v>
      </c>
      <c r="G38" s="1"/>
      <c r="H38" s="1"/>
      <c r="K38">
        <v>36</v>
      </c>
      <c r="L38" s="53">
        <v>1682.1256000000001</v>
      </c>
      <c r="M38" s="19">
        <v>35</v>
      </c>
      <c r="N38" s="53">
        <v>2013.616</v>
      </c>
      <c r="O38" s="1" t="s">
        <v>138</v>
      </c>
      <c r="P38" s="1">
        <f>N37/N38</f>
        <v>3.0436631413337993</v>
      </c>
      <c r="S38" s="53">
        <f>S37/R37</f>
        <v>1935.3126080786237</v>
      </c>
      <c r="T38" s="51">
        <f t="shared" ref="T38:T40" si="2">100*INT((S38+50)/100)</f>
        <v>1900</v>
      </c>
      <c r="U38" s="16"/>
      <c r="V38" s="16"/>
      <c r="W38" s="16"/>
      <c r="X38" s="16"/>
    </row>
    <row r="39" spans="1:24" x14ac:dyDescent="0.25">
      <c r="A39" t="s">
        <v>34</v>
      </c>
      <c r="B39" t="s">
        <v>99</v>
      </c>
      <c r="C39" t="s">
        <v>38</v>
      </c>
      <c r="D39" s="1">
        <v>-0.52941176470588236</v>
      </c>
      <c r="E39" s="1">
        <v>0.18181818181818185</v>
      </c>
      <c r="F39" s="1">
        <v>-0.35294117647058826</v>
      </c>
      <c r="G39" s="1"/>
      <c r="H39" s="1"/>
      <c r="K39">
        <v>42</v>
      </c>
      <c r="L39" s="53">
        <v>542.64880000000005</v>
      </c>
      <c r="M39" s="19">
        <v>41</v>
      </c>
      <c r="N39" s="53">
        <v>661.62800000000004</v>
      </c>
      <c r="P39" s="1">
        <f t="shared" ref="P39:P40" si="3">N38/N39</f>
        <v>3.0434262153355056</v>
      </c>
      <c r="S39" s="53">
        <f>S38/R37</f>
        <v>611.12354099376114</v>
      </c>
      <c r="T39" s="51">
        <f t="shared" si="2"/>
        <v>600</v>
      </c>
      <c r="U39" s="16"/>
      <c r="V39" s="16"/>
      <c r="W39" s="16"/>
      <c r="X39" s="16"/>
    </row>
    <row r="40" spans="1:24" x14ac:dyDescent="0.25">
      <c r="A40" s="2" t="s">
        <v>34</v>
      </c>
      <c r="B40" s="2" t="s">
        <v>99</v>
      </c>
      <c r="C40" s="2" t="s">
        <v>39</v>
      </c>
      <c r="D40" s="3">
        <v>0</v>
      </c>
      <c r="E40" s="3">
        <v>0</v>
      </c>
      <c r="F40" s="3">
        <v>-0.35294117647058826</v>
      </c>
      <c r="G40" s="3"/>
      <c r="H40" s="3"/>
      <c r="I40" s="2"/>
      <c r="J40" s="2"/>
      <c r="K40" s="2">
        <v>48</v>
      </c>
      <c r="L40" s="55">
        <v>155.904</v>
      </c>
      <c r="M40" s="21">
        <v>47</v>
      </c>
      <c r="N40" s="55">
        <v>192.9776</v>
      </c>
      <c r="O40" s="3"/>
      <c r="P40" s="3">
        <f t="shared" si="3"/>
        <v>3.4285222740877699</v>
      </c>
      <c r="Q40" s="3"/>
      <c r="R40" s="3"/>
      <c r="S40" s="55">
        <f>S39/R37</f>
        <v>192.97759999999994</v>
      </c>
      <c r="T40" s="52">
        <f t="shared" si="2"/>
        <v>200</v>
      </c>
      <c r="U40" s="2"/>
      <c r="V40" s="2"/>
      <c r="W40" s="2"/>
      <c r="X40" s="2"/>
    </row>
    <row r="41" spans="1:24" hidden="1" x14ac:dyDescent="0.25">
      <c r="A41" t="s">
        <v>34</v>
      </c>
      <c r="B41" t="s">
        <v>100</v>
      </c>
      <c r="C41" t="s">
        <v>35</v>
      </c>
      <c r="D41" s="1">
        <v>0.29411764705882354</v>
      </c>
      <c r="E41" s="1">
        <v>0</v>
      </c>
      <c r="F41" s="1">
        <v>0.29411764705882354</v>
      </c>
      <c r="G41" s="1">
        <v>1.8823529411764706</v>
      </c>
      <c r="H41" s="1">
        <v>0.68717948717948696</v>
      </c>
      <c r="I41" s="8" t="s">
        <v>83</v>
      </c>
    </row>
    <row r="42" spans="1:24" hidden="1" x14ac:dyDescent="0.25">
      <c r="A42" t="s">
        <v>34</v>
      </c>
      <c r="B42" t="s">
        <v>100</v>
      </c>
      <c r="C42" t="s">
        <v>36</v>
      </c>
      <c r="D42" s="1">
        <v>-0.17647058823529413</v>
      </c>
      <c r="E42" s="1">
        <v>0.39999999999999997</v>
      </c>
      <c r="F42" s="1">
        <v>0.11764705882352941</v>
      </c>
      <c r="G42" s="1"/>
      <c r="H42" s="1"/>
      <c r="I42" s="8" t="s">
        <v>83</v>
      </c>
    </row>
    <row r="43" spans="1:24" hidden="1" x14ac:dyDescent="0.25">
      <c r="A43" t="s">
        <v>34</v>
      </c>
      <c r="B43" t="s">
        <v>100</v>
      </c>
      <c r="C43" t="s">
        <v>37</v>
      </c>
      <c r="D43" s="1">
        <v>-0.6470588235294118</v>
      </c>
      <c r="E43" s="1">
        <v>0.15384615384615374</v>
      </c>
      <c r="F43" s="1">
        <v>-0.52941176470588236</v>
      </c>
      <c r="G43" s="1"/>
      <c r="H43" s="1"/>
      <c r="I43" s="8" t="s">
        <v>83</v>
      </c>
    </row>
    <row r="44" spans="1:24" hidden="1" x14ac:dyDescent="0.25">
      <c r="A44" t="s">
        <v>34</v>
      </c>
      <c r="B44" t="s">
        <v>100</v>
      </c>
      <c r="C44" t="s">
        <v>38</v>
      </c>
      <c r="D44" s="1">
        <v>-0.76470588235294112</v>
      </c>
      <c r="E44" s="1">
        <v>0.13333333333333336</v>
      </c>
      <c r="F44" s="1">
        <v>-1.2941176470588234</v>
      </c>
      <c r="G44" s="1"/>
      <c r="H44" s="1"/>
      <c r="I44" s="8" t="s">
        <v>83</v>
      </c>
    </row>
    <row r="45" spans="1:24" hidden="1" x14ac:dyDescent="0.25">
      <c r="A45" s="2" t="s">
        <v>34</v>
      </c>
      <c r="B45" s="2" t="s">
        <v>100</v>
      </c>
      <c r="C45" s="2" t="s">
        <v>39</v>
      </c>
      <c r="D45" s="3">
        <v>0</v>
      </c>
      <c r="E45" s="3">
        <v>0</v>
      </c>
      <c r="F45" s="3">
        <v>-1.2941176470588234</v>
      </c>
      <c r="G45" s="3"/>
      <c r="H45" s="3"/>
      <c r="I45" s="18" t="s">
        <v>83</v>
      </c>
      <c r="J45" s="2"/>
      <c r="K45" s="2"/>
      <c r="L45" s="3"/>
      <c r="M45" s="3"/>
      <c r="N45" s="3"/>
      <c r="O45" s="3"/>
      <c r="P45" s="3"/>
      <c r="Q45" s="3"/>
      <c r="R45" s="3"/>
    </row>
    <row r="46" spans="1:24" x14ac:dyDescent="0.25">
      <c r="A46" t="s">
        <v>34</v>
      </c>
      <c r="B46" t="s">
        <v>101</v>
      </c>
      <c r="C46" t="s">
        <v>35</v>
      </c>
      <c r="D46" s="1">
        <v>0.52941176470588236</v>
      </c>
      <c r="E46" s="1">
        <v>0</v>
      </c>
      <c r="F46" s="1">
        <v>0.52941176470588236</v>
      </c>
      <c r="G46" s="1">
        <v>1.1764705882352942</v>
      </c>
      <c r="H46" s="1">
        <v>0.84848484848484862</v>
      </c>
      <c r="K46">
        <v>26</v>
      </c>
      <c r="L46" s="53">
        <v>10853.0432</v>
      </c>
      <c r="M46"/>
      <c r="N46" s="53"/>
      <c r="S46" s="53"/>
      <c r="T46" s="51"/>
      <c r="U46" s="16"/>
      <c r="V46" s="16"/>
      <c r="W46" s="16"/>
      <c r="X46" s="16"/>
    </row>
    <row r="47" spans="1:24" x14ac:dyDescent="0.25">
      <c r="A47" t="s">
        <v>34</v>
      </c>
      <c r="B47" t="s">
        <v>101</v>
      </c>
      <c r="C47" t="s">
        <v>36</v>
      </c>
      <c r="D47" s="1">
        <v>5.8823529411764705E-2</v>
      </c>
      <c r="E47" s="1">
        <v>0.66666666666666674</v>
      </c>
      <c r="F47" s="1">
        <v>0.58823529411764708</v>
      </c>
      <c r="G47" s="1"/>
      <c r="H47" s="1"/>
      <c r="K47">
        <v>28</v>
      </c>
      <c r="L47" s="53">
        <v>7363.0504000000001</v>
      </c>
      <c r="M47" s="19">
        <v>29</v>
      </c>
      <c r="N47" s="53">
        <v>6360.5631999999996</v>
      </c>
      <c r="O47" s="1" t="s">
        <v>136</v>
      </c>
      <c r="Q47" s="1">
        <f>N47/N50</f>
        <v>20.369289418130389</v>
      </c>
      <c r="R47" s="1">
        <f>POWER(Q47,1/3)</f>
        <v>2.7310225931205823</v>
      </c>
      <c r="S47" s="53">
        <f>N47</f>
        <v>6360.5631999999996</v>
      </c>
      <c r="T47" s="51">
        <f>100*INT((S47+50)/100)</f>
        <v>6400</v>
      </c>
      <c r="U47" s="16" cm="1">
        <f t="array" ref="U47:X47">TRANSPOSE(T47:T50)</f>
        <v>6400</v>
      </c>
      <c r="V47" s="16">
        <v>2300</v>
      </c>
      <c r="W47" s="16">
        <v>900</v>
      </c>
      <c r="X47" s="16">
        <v>300</v>
      </c>
    </row>
    <row r="48" spans="1:24" x14ac:dyDescent="0.25">
      <c r="A48" t="s">
        <v>34</v>
      </c>
      <c r="B48" t="s">
        <v>101</v>
      </c>
      <c r="C48" t="s">
        <v>37</v>
      </c>
      <c r="D48" s="1">
        <v>-5.8823529411764705E-2</v>
      </c>
      <c r="E48" s="1">
        <v>0</v>
      </c>
      <c r="F48" s="1">
        <v>0.52941176470588236</v>
      </c>
      <c r="G48" s="1"/>
      <c r="H48" s="1"/>
      <c r="K48">
        <v>36</v>
      </c>
      <c r="L48" s="53">
        <v>1990.3063999999999</v>
      </c>
      <c r="M48" s="19">
        <v>35</v>
      </c>
      <c r="N48" s="53">
        <v>2342.0088000000001</v>
      </c>
      <c r="O48" s="1" t="s">
        <v>139</v>
      </c>
      <c r="P48" s="1">
        <f>N47/N48</f>
        <v>2.7158579421221645</v>
      </c>
      <c r="S48" s="53">
        <f>S47/R47</f>
        <v>2329.0042403977882</v>
      </c>
      <c r="T48" s="51">
        <f t="shared" ref="T48:T50" si="4">100*INT((S48+50)/100)</f>
        <v>2300</v>
      </c>
      <c r="U48" s="16"/>
      <c r="V48" s="16"/>
      <c r="W48" s="16"/>
      <c r="X48" s="16"/>
    </row>
    <row r="49" spans="1:24" x14ac:dyDescent="0.25">
      <c r="A49" t="s">
        <v>34</v>
      </c>
      <c r="B49" t="s">
        <v>101</v>
      </c>
      <c r="C49" t="s">
        <v>38</v>
      </c>
      <c r="D49" s="1">
        <v>-0.52941176470588236</v>
      </c>
      <c r="E49" s="1">
        <v>0.18181818181818185</v>
      </c>
      <c r="F49" s="1">
        <v>0</v>
      </c>
      <c r="G49" s="1"/>
      <c r="H49" s="1"/>
      <c r="K49">
        <v>42</v>
      </c>
      <c r="L49" s="53">
        <v>737.74480000000005</v>
      </c>
      <c r="M49" s="19">
        <v>40</v>
      </c>
      <c r="N49" s="53">
        <v>1031.5376000000001</v>
      </c>
      <c r="O49" s="1" t="s">
        <v>140</v>
      </c>
      <c r="P49" s="1">
        <f t="shared" ref="P49:P50" si="5">N48/N49</f>
        <v>2.2704056546266465</v>
      </c>
      <c r="S49" s="53">
        <f>S48/R47</f>
        <v>852.7956693820571</v>
      </c>
      <c r="T49" s="51">
        <f t="shared" si="4"/>
        <v>900</v>
      </c>
      <c r="U49" s="16"/>
      <c r="V49" s="16"/>
      <c r="W49" s="16"/>
      <c r="X49" s="16"/>
    </row>
    <row r="50" spans="1:24" x14ac:dyDescent="0.25">
      <c r="A50" s="2" t="s">
        <v>34</v>
      </c>
      <c r="B50" s="2" t="s">
        <v>101</v>
      </c>
      <c r="C50" s="2" t="s">
        <v>39</v>
      </c>
      <c r="D50" s="3">
        <v>0</v>
      </c>
      <c r="E50" s="3">
        <v>0</v>
      </c>
      <c r="F50" s="3">
        <v>0</v>
      </c>
      <c r="G50" s="3"/>
      <c r="H50" s="3"/>
      <c r="I50" s="2"/>
      <c r="J50" s="2"/>
      <c r="K50" s="2">
        <v>48</v>
      </c>
      <c r="L50" s="55">
        <v>263.6696</v>
      </c>
      <c r="M50" s="21">
        <v>47</v>
      </c>
      <c r="N50" s="55">
        <v>312.26240000000001</v>
      </c>
      <c r="O50" s="3"/>
      <c r="P50" s="3">
        <f t="shared" si="5"/>
        <v>3.303431985407145</v>
      </c>
      <c r="Q50" s="3"/>
      <c r="R50" s="3"/>
      <c r="S50" s="55">
        <f>S49/R47</f>
        <v>312.26240000000024</v>
      </c>
      <c r="T50" s="52">
        <f t="shared" si="4"/>
        <v>300</v>
      </c>
      <c r="U50" s="2"/>
      <c r="V50" s="2"/>
      <c r="W50" s="2"/>
      <c r="X50" s="2"/>
    </row>
    <row r="51" spans="1:24" hidden="1" x14ac:dyDescent="0.25">
      <c r="A51" t="s">
        <v>34</v>
      </c>
      <c r="B51" t="s">
        <v>102</v>
      </c>
      <c r="C51" t="s">
        <v>35</v>
      </c>
      <c r="D51" s="1">
        <v>0.47058823529411764</v>
      </c>
      <c r="E51" s="1">
        <v>0.33333333333333337</v>
      </c>
      <c r="F51" s="1">
        <v>0.47058823529411764</v>
      </c>
      <c r="G51" s="1">
        <v>0.88235294117647056</v>
      </c>
      <c r="H51" s="1">
        <v>0.66666666666666674</v>
      </c>
      <c r="I51" s="8" t="s">
        <v>83</v>
      </c>
    </row>
    <row r="52" spans="1:24" hidden="1" x14ac:dyDescent="0.25">
      <c r="A52" t="s">
        <v>34</v>
      </c>
      <c r="B52" t="s">
        <v>102</v>
      </c>
      <c r="C52" t="s">
        <v>36</v>
      </c>
      <c r="D52" s="1">
        <v>5.8823529411764705E-2</v>
      </c>
      <c r="E52" s="1">
        <v>0</v>
      </c>
      <c r="F52" s="1">
        <v>0.52941176470588236</v>
      </c>
      <c r="G52" s="1"/>
      <c r="H52" s="1"/>
      <c r="I52" s="8" t="s">
        <v>83</v>
      </c>
    </row>
    <row r="53" spans="1:24" hidden="1" x14ac:dyDescent="0.25">
      <c r="A53" t="s">
        <v>34</v>
      </c>
      <c r="B53" t="s">
        <v>102</v>
      </c>
      <c r="C53" t="s">
        <v>37</v>
      </c>
      <c r="D53" s="1">
        <v>-0.11764705882352941</v>
      </c>
      <c r="E53" s="1">
        <v>0</v>
      </c>
      <c r="F53" s="1">
        <v>0.41176470588235292</v>
      </c>
      <c r="G53" s="1"/>
      <c r="H53" s="1"/>
      <c r="I53" s="8" t="s">
        <v>83</v>
      </c>
    </row>
    <row r="54" spans="1:24" hidden="1" x14ac:dyDescent="0.25">
      <c r="A54" t="s">
        <v>34</v>
      </c>
      <c r="B54" t="s">
        <v>102</v>
      </c>
      <c r="C54" t="s">
        <v>38</v>
      </c>
      <c r="D54" s="1">
        <v>-0.23529411764705882</v>
      </c>
      <c r="E54" s="1">
        <v>0.33333333333333337</v>
      </c>
      <c r="F54" s="1">
        <v>0.1764705882352941</v>
      </c>
      <c r="G54" s="1"/>
      <c r="H54" s="1"/>
      <c r="I54" s="8" t="s">
        <v>83</v>
      </c>
    </row>
    <row r="55" spans="1:24" hidden="1" x14ac:dyDescent="0.25">
      <c r="A55" s="2" t="s">
        <v>34</v>
      </c>
      <c r="B55" s="2" t="s">
        <v>102</v>
      </c>
      <c r="C55" s="2" t="s">
        <v>39</v>
      </c>
      <c r="D55" s="3">
        <v>0</v>
      </c>
      <c r="E55" s="3">
        <v>0</v>
      </c>
      <c r="F55" s="3">
        <v>0.1764705882352941</v>
      </c>
      <c r="G55" s="3"/>
      <c r="H55" s="3"/>
      <c r="I55" s="18" t="s">
        <v>83</v>
      </c>
      <c r="J55" s="2"/>
      <c r="K55" s="2"/>
      <c r="L55" s="3"/>
      <c r="M55" s="3"/>
      <c r="N55" s="3"/>
      <c r="O55" s="3"/>
      <c r="P55" s="3"/>
      <c r="Q55" s="3"/>
      <c r="R55" s="3"/>
    </row>
    <row r="56" spans="1:24" hidden="1" x14ac:dyDescent="0.25">
      <c r="A56" t="s">
        <v>34</v>
      </c>
      <c r="B56" t="s">
        <v>103</v>
      </c>
      <c r="C56" t="s">
        <v>35</v>
      </c>
      <c r="D56" s="26">
        <v>0.52941176470588236</v>
      </c>
      <c r="E56" s="26">
        <v>0.30769230769230765</v>
      </c>
      <c r="F56" s="26">
        <v>0.52941176470588236</v>
      </c>
      <c r="G56" s="26">
        <v>1.411764705882353</v>
      </c>
      <c r="H56" s="26">
        <v>0.98951048951048948</v>
      </c>
      <c r="I56" s="8" t="s">
        <v>83</v>
      </c>
    </row>
    <row r="57" spans="1:24" hidden="1" x14ac:dyDescent="0.25">
      <c r="A57" t="s">
        <v>34</v>
      </c>
      <c r="B57" t="s">
        <v>103</v>
      </c>
      <c r="C57" t="s">
        <v>36</v>
      </c>
      <c r="D57" s="26">
        <v>0.52941176470588236</v>
      </c>
      <c r="E57" s="26">
        <v>0.18181818181818185</v>
      </c>
      <c r="F57" s="26">
        <v>1.0588235294117647</v>
      </c>
      <c r="G57" s="26"/>
      <c r="H57" s="26"/>
      <c r="I57" s="8" t="s">
        <v>83</v>
      </c>
    </row>
    <row r="58" spans="1:24" hidden="1" x14ac:dyDescent="0.25">
      <c r="A58" t="s">
        <v>34</v>
      </c>
      <c r="B58" t="s">
        <v>103</v>
      </c>
      <c r="C58" t="s">
        <v>37</v>
      </c>
      <c r="D58" s="26">
        <v>0.23529411764705882</v>
      </c>
      <c r="E58" s="26">
        <v>0</v>
      </c>
      <c r="F58" s="26">
        <v>1.2941176470588236</v>
      </c>
      <c r="G58" s="26"/>
      <c r="H58" s="26"/>
      <c r="I58" s="8" t="s">
        <v>83</v>
      </c>
    </row>
    <row r="59" spans="1:24" hidden="1" x14ac:dyDescent="0.25">
      <c r="A59" t="s">
        <v>34</v>
      </c>
      <c r="B59" t="s">
        <v>103</v>
      </c>
      <c r="C59" t="s">
        <v>38</v>
      </c>
      <c r="D59" s="26">
        <v>0.11764705882352941</v>
      </c>
      <c r="E59" s="26">
        <v>0.5</v>
      </c>
      <c r="F59" s="26">
        <v>1.411764705882353</v>
      </c>
      <c r="G59" s="26"/>
      <c r="H59" s="26"/>
      <c r="I59" s="8" t="s">
        <v>83</v>
      </c>
    </row>
    <row r="60" spans="1:24" hidden="1" x14ac:dyDescent="0.25">
      <c r="A60" s="2" t="s">
        <v>34</v>
      </c>
      <c r="B60" s="2" t="s">
        <v>103</v>
      </c>
      <c r="C60" s="2" t="s">
        <v>39</v>
      </c>
      <c r="D60" s="27">
        <v>0</v>
      </c>
      <c r="E60" s="27">
        <v>0</v>
      </c>
      <c r="F60" s="27">
        <v>1.411764705882353</v>
      </c>
      <c r="G60" s="27"/>
      <c r="H60" s="27"/>
      <c r="I60" s="18" t="s">
        <v>83</v>
      </c>
      <c r="J60" s="2"/>
      <c r="K60" s="2"/>
      <c r="L60" s="3"/>
      <c r="M60" s="3"/>
      <c r="N60" s="3"/>
      <c r="O60" s="3"/>
      <c r="P60" s="3"/>
      <c r="Q60" s="3"/>
      <c r="R60" s="3"/>
    </row>
    <row r="61" spans="1:24" hidden="1" x14ac:dyDescent="0.25">
      <c r="A61" t="s">
        <v>34</v>
      </c>
      <c r="B61" t="s">
        <v>104</v>
      </c>
      <c r="C61" t="s">
        <v>35</v>
      </c>
      <c r="D61" s="26">
        <v>0.76470588235294112</v>
      </c>
      <c r="E61" s="26">
        <v>0.13333333333333336</v>
      </c>
      <c r="F61" s="26">
        <v>0.76470588235294112</v>
      </c>
      <c r="G61" s="26">
        <v>2.2352941176470589</v>
      </c>
      <c r="H61" s="26">
        <v>0.60952380952380947</v>
      </c>
      <c r="I61" s="8" t="s">
        <v>83</v>
      </c>
    </row>
    <row r="62" spans="1:24" hidden="1" x14ac:dyDescent="0.25">
      <c r="A62" t="s">
        <v>34</v>
      </c>
      <c r="B62" t="s">
        <v>104</v>
      </c>
      <c r="C62" t="s">
        <v>36</v>
      </c>
      <c r="D62" s="26">
        <v>0.70588235294117652</v>
      </c>
      <c r="E62" s="26">
        <v>0.14285714285714277</v>
      </c>
      <c r="F62" s="26">
        <v>1.4705882352941178</v>
      </c>
      <c r="G62" s="26"/>
      <c r="H62" s="26"/>
      <c r="I62" s="8" t="s">
        <v>83</v>
      </c>
    </row>
    <row r="63" spans="1:24" hidden="1" x14ac:dyDescent="0.25">
      <c r="A63" t="s">
        <v>34</v>
      </c>
      <c r="B63" t="s">
        <v>104</v>
      </c>
      <c r="C63" t="s">
        <v>37</v>
      </c>
      <c r="D63" s="26">
        <v>0.52941176470588236</v>
      </c>
      <c r="E63" s="26">
        <v>0</v>
      </c>
      <c r="F63" s="26">
        <v>2</v>
      </c>
      <c r="G63" s="26"/>
      <c r="H63" s="26"/>
      <c r="I63" s="8" t="s">
        <v>83</v>
      </c>
    </row>
    <row r="64" spans="1:24" hidden="1" x14ac:dyDescent="0.25">
      <c r="A64" t="s">
        <v>34</v>
      </c>
      <c r="B64" t="s">
        <v>104</v>
      </c>
      <c r="C64" t="s">
        <v>38</v>
      </c>
      <c r="D64" s="26">
        <v>-0.23529411764705882</v>
      </c>
      <c r="E64" s="26">
        <v>0.33333333333333337</v>
      </c>
      <c r="F64" s="26">
        <v>1.7647058823529411</v>
      </c>
      <c r="G64" s="26"/>
      <c r="H64" s="26"/>
      <c r="I64" s="8" t="s">
        <v>83</v>
      </c>
    </row>
    <row r="65" spans="1:24" hidden="1" x14ac:dyDescent="0.25">
      <c r="A65" s="2" t="s">
        <v>34</v>
      </c>
      <c r="B65" s="2" t="s">
        <v>104</v>
      </c>
      <c r="C65" s="2" t="s">
        <v>39</v>
      </c>
      <c r="D65" s="27">
        <v>0</v>
      </c>
      <c r="E65" s="27">
        <v>0</v>
      </c>
      <c r="F65" s="27">
        <v>1.7647058823529411</v>
      </c>
      <c r="G65" s="27"/>
      <c r="H65" s="27"/>
      <c r="I65" s="18" t="s">
        <v>83</v>
      </c>
      <c r="J65" s="2"/>
      <c r="K65" s="2"/>
      <c r="L65" s="3"/>
      <c r="M65" s="3"/>
      <c r="N65" s="3"/>
      <c r="O65" s="3"/>
      <c r="P65" s="3"/>
      <c r="Q65" s="3"/>
      <c r="R65" s="3"/>
    </row>
    <row r="66" spans="1:24" x14ac:dyDescent="0.25">
      <c r="A66" t="s">
        <v>34</v>
      </c>
      <c r="B66" t="s">
        <v>105</v>
      </c>
      <c r="C66" t="s">
        <v>35</v>
      </c>
      <c r="D66" s="1">
        <v>0.58823529411764708</v>
      </c>
      <c r="E66" s="1">
        <v>0.16666666666666669</v>
      </c>
      <c r="F66" s="1">
        <v>0.58823529411764708</v>
      </c>
      <c r="G66" s="1">
        <v>1.3529411764705883</v>
      </c>
      <c r="H66" s="1">
        <v>0.16666666666666669</v>
      </c>
      <c r="K66">
        <v>22</v>
      </c>
      <c r="L66" s="53">
        <v>28722.54</v>
      </c>
      <c r="M66"/>
      <c r="N66" s="53"/>
      <c r="S66" s="53"/>
      <c r="T66" s="51"/>
      <c r="U66" s="16"/>
      <c r="V66" s="16"/>
      <c r="W66" s="16"/>
      <c r="X66" s="16"/>
    </row>
    <row r="67" spans="1:24" x14ac:dyDescent="0.25">
      <c r="A67" t="s">
        <v>34</v>
      </c>
      <c r="B67" t="s">
        <v>105</v>
      </c>
      <c r="C67" t="s">
        <v>36</v>
      </c>
      <c r="D67" s="1">
        <v>0.47058823529411764</v>
      </c>
      <c r="E67" s="1">
        <v>0</v>
      </c>
      <c r="F67" s="1">
        <v>1.0588235294117647</v>
      </c>
      <c r="G67" s="1"/>
      <c r="H67" s="1"/>
      <c r="K67">
        <v>24</v>
      </c>
      <c r="L67" s="53">
        <v>18140.63</v>
      </c>
      <c r="M67" s="19">
        <v>25</v>
      </c>
      <c r="N67" s="53">
        <v>15374.64</v>
      </c>
      <c r="O67" s="1" t="s">
        <v>136</v>
      </c>
      <c r="Q67" s="1">
        <f>N67/N70</f>
        <v>17.929542420366477</v>
      </c>
      <c r="R67" s="1">
        <f>POWER(Q67,1/3)</f>
        <v>2.6173174581350929</v>
      </c>
      <c r="S67" s="53">
        <f>N67</f>
        <v>15374.64</v>
      </c>
      <c r="T67" s="51">
        <f>100*INT((S67+50)/100)</f>
        <v>15400</v>
      </c>
      <c r="U67" s="16" cm="1">
        <f t="array" ref="U67:X67">TRANSPOSE(T67:T70)</f>
        <v>15400</v>
      </c>
      <c r="V67" s="16">
        <v>5900</v>
      </c>
      <c r="W67" s="16">
        <v>2200</v>
      </c>
      <c r="X67" s="16">
        <v>900</v>
      </c>
    </row>
    <row r="68" spans="1:24" x14ac:dyDescent="0.25">
      <c r="A68" t="s">
        <v>34</v>
      </c>
      <c r="B68" t="s">
        <v>105</v>
      </c>
      <c r="C68" t="s">
        <v>37</v>
      </c>
      <c r="D68" s="1">
        <v>0.17647058823529413</v>
      </c>
      <c r="E68" s="1">
        <v>0</v>
      </c>
      <c r="F68" s="1">
        <v>1.2352941176470589</v>
      </c>
      <c r="G68" s="1"/>
      <c r="H68" s="1"/>
      <c r="K68">
        <v>32</v>
      </c>
      <c r="L68" s="53">
        <v>4592.1580000000004</v>
      </c>
      <c r="M68" s="19">
        <v>31</v>
      </c>
      <c r="N68" s="53">
        <v>5267.0870000000004</v>
      </c>
      <c r="O68" s="1" t="s">
        <v>139</v>
      </c>
      <c r="P68" s="1">
        <f>N67/N68</f>
        <v>2.9190024770807845</v>
      </c>
      <c r="S68" s="53">
        <f>S67/R67</f>
        <v>5874.1976263570386</v>
      </c>
      <c r="T68" s="51">
        <f t="shared" ref="T68:T70" si="6">100*INT((S68+50)/100)</f>
        <v>5900</v>
      </c>
      <c r="U68" s="16"/>
      <c r="V68" s="16"/>
      <c r="W68" s="16"/>
      <c r="X68" s="16"/>
    </row>
    <row r="69" spans="1:24" x14ac:dyDescent="0.25">
      <c r="A69" t="s">
        <v>34</v>
      </c>
      <c r="B69" t="s">
        <v>105</v>
      </c>
      <c r="C69" t="s">
        <v>38</v>
      </c>
      <c r="D69" s="1">
        <v>-0.11764705882352941</v>
      </c>
      <c r="E69" s="1">
        <v>0</v>
      </c>
      <c r="F69" s="1">
        <v>1.1176470588235294</v>
      </c>
      <c r="G69" s="1"/>
      <c r="H69" s="1"/>
      <c r="K69">
        <v>38</v>
      </c>
      <c r="L69" s="53">
        <v>2044.7670000000001</v>
      </c>
      <c r="M69">
        <v>38</v>
      </c>
      <c r="N69" s="53">
        <v>2044.7670000000001</v>
      </c>
      <c r="O69" s="1" t="s">
        <v>140</v>
      </c>
      <c r="P69" s="1">
        <f t="shared" ref="P69:P70" si="7">N68/N69</f>
        <v>2.5758861523097742</v>
      </c>
      <c r="S69" s="53">
        <f>S68/R67</f>
        <v>2244.3580957667086</v>
      </c>
      <c r="T69" s="51">
        <f t="shared" si="6"/>
        <v>2200</v>
      </c>
      <c r="U69" s="16"/>
      <c r="V69" s="16"/>
      <c r="W69" s="16"/>
      <c r="X69" s="16"/>
    </row>
    <row r="70" spans="1:24" x14ac:dyDescent="0.25">
      <c r="A70" s="2" t="s">
        <v>34</v>
      </c>
      <c r="B70" s="2" t="s">
        <v>105</v>
      </c>
      <c r="C70" s="2" t="s">
        <v>39</v>
      </c>
      <c r="D70" s="3">
        <v>0</v>
      </c>
      <c r="E70" s="3">
        <v>0</v>
      </c>
      <c r="F70" s="3">
        <v>1.1176470588235294</v>
      </c>
      <c r="G70" s="3"/>
      <c r="H70" s="3"/>
      <c r="I70" s="2"/>
      <c r="J70" s="2"/>
      <c r="K70" s="2">
        <v>44</v>
      </c>
      <c r="L70" s="55">
        <v>857.50319999999999</v>
      </c>
      <c r="M70" s="2">
        <v>44</v>
      </c>
      <c r="N70" s="55">
        <v>857.50319999999999</v>
      </c>
      <c r="O70" s="3"/>
      <c r="P70" s="3">
        <f t="shared" si="7"/>
        <v>2.3845590313832066</v>
      </c>
      <c r="Q70" s="3"/>
      <c r="R70" s="3"/>
      <c r="S70" s="55">
        <f>S69/R67</f>
        <v>857.50320000000022</v>
      </c>
      <c r="T70" s="52">
        <f t="shared" si="6"/>
        <v>900</v>
      </c>
      <c r="U70" s="2"/>
      <c r="V70" s="2"/>
      <c r="W70" s="2"/>
      <c r="X70" s="2"/>
    </row>
    <row r="71" spans="1:24" hidden="1" x14ac:dyDescent="0.25">
      <c r="A71" t="s">
        <v>34</v>
      </c>
      <c r="B71" t="s">
        <v>107</v>
      </c>
      <c r="C71" t="s">
        <v>35</v>
      </c>
      <c r="D71" s="1">
        <v>-0.11764705882352941</v>
      </c>
      <c r="E71" s="1">
        <v>0.66666666666666674</v>
      </c>
      <c r="F71" s="1">
        <v>-0.11764705882352941</v>
      </c>
      <c r="G71" s="1">
        <v>0.41176470588235292</v>
      </c>
      <c r="H71" s="1">
        <v>2.666666666666667</v>
      </c>
      <c r="I71" s="8" t="s">
        <v>83</v>
      </c>
    </row>
    <row r="72" spans="1:24" hidden="1" x14ac:dyDescent="0.25">
      <c r="A72" t="s">
        <v>34</v>
      </c>
      <c r="B72" t="s">
        <v>107</v>
      </c>
      <c r="C72" t="s">
        <v>36</v>
      </c>
      <c r="D72" s="1">
        <v>0</v>
      </c>
      <c r="E72" s="1">
        <v>1</v>
      </c>
      <c r="F72" s="1">
        <v>-0.11764705882352941</v>
      </c>
      <c r="G72" s="1"/>
      <c r="H72" s="1"/>
      <c r="I72" s="8" t="s">
        <v>83</v>
      </c>
    </row>
    <row r="73" spans="1:24" hidden="1" x14ac:dyDescent="0.25">
      <c r="A73" t="s">
        <v>34</v>
      </c>
      <c r="B73" t="s">
        <v>107</v>
      </c>
      <c r="C73" t="s">
        <v>37</v>
      </c>
      <c r="D73" s="1">
        <v>-5.8823529411764705E-2</v>
      </c>
      <c r="E73" s="1">
        <v>0.66666666666666674</v>
      </c>
      <c r="F73" s="1">
        <v>-0.1764705882352941</v>
      </c>
      <c r="G73" s="1"/>
      <c r="H73" s="1"/>
      <c r="I73" s="8" t="s">
        <v>83</v>
      </c>
    </row>
    <row r="74" spans="1:24" hidden="1" x14ac:dyDescent="0.25">
      <c r="A74" t="s">
        <v>34</v>
      </c>
      <c r="B74" t="s">
        <v>107</v>
      </c>
      <c r="C74" t="s">
        <v>38</v>
      </c>
      <c r="D74" s="1">
        <v>-0.23529411764705882</v>
      </c>
      <c r="E74" s="1">
        <v>0.33333333333333337</v>
      </c>
      <c r="F74" s="1">
        <v>-0.41176470588235292</v>
      </c>
      <c r="G74" s="1"/>
      <c r="H74" s="1"/>
      <c r="I74" s="8" t="s">
        <v>83</v>
      </c>
    </row>
    <row r="75" spans="1:24" hidden="1" x14ac:dyDescent="0.25">
      <c r="A75" s="2" t="s">
        <v>34</v>
      </c>
      <c r="B75" s="2" t="s">
        <v>107</v>
      </c>
      <c r="C75" s="2" t="s">
        <v>39</v>
      </c>
      <c r="D75" s="3">
        <v>0</v>
      </c>
      <c r="E75" s="3">
        <v>0</v>
      </c>
      <c r="F75" s="3">
        <v>-0.41176470588235292</v>
      </c>
      <c r="G75" s="3"/>
      <c r="H75" s="3"/>
      <c r="I75" s="18" t="s">
        <v>83</v>
      </c>
      <c r="J75" s="2"/>
      <c r="K75" s="2"/>
      <c r="L75" s="3"/>
      <c r="M75" s="3"/>
      <c r="N75" s="3"/>
      <c r="O75" s="3"/>
      <c r="P75" s="3"/>
      <c r="Q75" s="3"/>
      <c r="R75" s="3"/>
    </row>
    <row r="76" spans="1:24" hidden="1" x14ac:dyDescent="0.25">
      <c r="A76" t="s">
        <v>34</v>
      </c>
      <c r="B76" t="s">
        <v>108</v>
      </c>
      <c r="C76" t="s">
        <v>35</v>
      </c>
      <c r="D76" s="1">
        <v>0</v>
      </c>
      <c r="E76" s="1">
        <v>1</v>
      </c>
      <c r="F76" s="1">
        <v>0</v>
      </c>
      <c r="G76" s="1">
        <v>0.47058823529411764</v>
      </c>
      <c r="H76" s="1">
        <v>2</v>
      </c>
      <c r="I76" s="8" t="s">
        <v>83</v>
      </c>
    </row>
    <row r="77" spans="1:24" hidden="1" x14ac:dyDescent="0.25">
      <c r="A77" t="s">
        <v>34</v>
      </c>
      <c r="B77" t="s">
        <v>108</v>
      </c>
      <c r="C77" t="s">
        <v>36</v>
      </c>
      <c r="D77" s="1">
        <v>5.8823529411764705E-2</v>
      </c>
      <c r="E77" s="1">
        <v>0.66666666666666674</v>
      </c>
      <c r="F77" s="1">
        <v>5.8823529411764705E-2</v>
      </c>
      <c r="G77" s="1"/>
      <c r="H77" s="1"/>
      <c r="I77" s="8" t="s">
        <v>83</v>
      </c>
    </row>
    <row r="78" spans="1:24" hidden="1" x14ac:dyDescent="0.25">
      <c r="A78" t="s">
        <v>34</v>
      </c>
      <c r="B78" t="s">
        <v>108</v>
      </c>
      <c r="C78" t="s">
        <v>37</v>
      </c>
      <c r="D78" s="1">
        <v>-0.17647058823529413</v>
      </c>
      <c r="E78" s="1">
        <v>0</v>
      </c>
      <c r="F78" s="1">
        <v>-0.11764705882352942</v>
      </c>
      <c r="G78" s="1"/>
      <c r="H78" s="1"/>
      <c r="I78" s="8" t="s">
        <v>83</v>
      </c>
    </row>
    <row r="79" spans="1:24" hidden="1" x14ac:dyDescent="0.25">
      <c r="A79" t="s">
        <v>34</v>
      </c>
      <c r="B79" t="s">
        <v>108</v>
      </c>
      <c r="C79" t="s">
        <v>38</v>
      </c>
      <c r="D79" s="1">
        <v>-0.23529411764705882</v>
      </c>
      <c r="E79" s="1">
        <v>0.33333333333333337</v>
      </c>
      <c r="F79" s="1">
        <v>-0.35294117647058826</v>
      </c>
      <c r="G79" s="1"/>
      <c r="H79" s="1"/>
      <c r="I79" s="8" t="s">
        <v>83</v>
      </c>
    </row>
    <row r="80" spans="1:24" hidden="1" x14ac:dyDescent="0.25">
      <c r="A80" s="2" t="s">
        <v>34</v>
      </c>
      <c r="B80" s="2" t="s">
        <v>108</v>
      </c>
      <c r="C80" s="2" t="s">
        <v>39</v>
      </c>
      <c r="D80" s="3">
        <v>0</v>
      </c>
      <c r="E80" s="3">
        <v>0</v>
      </c>
      <c r="F80" s="3">
        <v>-0.35294117647058826</v>
      </c>
      <c r="G80" s="3"/>
      <c r="H80" s="3"/>
      <c r="I80" s="18" t="s">
        <v>83</v>
      </c>
      <c r="J80" s="2"/>
      <c r="K80" s="2"/>
      <c r="L80" s="3"/>
      <c r="M80" s="3"/>
      <c r="N80" s="3"/>
      <c r="O80" s="3"/>
      <c r="P80" s="3"/>
      <c r="Q80" s="3"/>
      <c r="R80" s="3"/>
    </row>
    <row r="81" spans="1:24" hidden="1" x14ac:dyDescent="0.25">
      <c r="A81" t="s">
        <v>34</v>
      </c>
      <c r="B81" t="s">
        <v>109</v>
      </c>
      <c r="C81" t="s">
        <v>35</v>
      </c>
      <c r="D81" s="1">
        <v>0.52941176470588236</v>
      </c>
      <c r="E81" s="1">
        <v>0</v>
      </c>
      <c r="F81" s="1">
        <v>0.52941176470588236</v>
      </c>
      <c r="G81" s="1">
        <v>1.2941176470588234</v>
      </c>
      <c r="H81" s="1">
        <v>1.4857142857142855</v>
      </c>
      <c r="I81" s="8" t="s">
        <v>83</v>
      </c>
    </row>
    <row r="82" spans="1:24" hidden="1" x14ac:dyDescent="0.25">
      <c r="A82" t="s">
        <v>34</v>
      </c>
      <c r="B82" t="s">
        <v>109</v>
      </c>
      <c r="C82" t="s">
        <v>36</v>
      </c>
      <c r="D82" s="1">
        <v>0</v>
      </c>
      <c r="E82" s="1">
        <v>1</v>
      </c>
      <c r="F82" s="1">
        <v>0.52941176470588236</v>
      </c>
      <c r="G82" s="1"/>
      <c r="H82" s="1"/>
      <c r="I82" s="8" t="s">
        <v>83</v>
      </c>
    </row>
    <row r="83" spans="1:24" hidden="1" x14ac:dyDescent="0.25">
      <c r="A83" t="s">
        <v>34</v>
      </c>
      <c r="B83" t="s">
        <v>109</v>
      </c>
      <c r="C83" t="s">
        <v>37</v>
      </c>
      <c r="D83" s="1">
        <v>-0.29411764705882354</v>
      </c>
      <c r="E83" s="1">
        <v>0.28571428571428564</v>
      </c>
      <c r="F83" s="1">
        <v>0.23529411764705882</v>
      </c>
      <c r="G83" s="1"/>
      <c r="H83" s="1"/>
      <c r="I83" s="8" t="s">
        <v>83</v>
      </c>
    </row>
    <row r="84" spans="1:24" hidden="1" x14ac:dyDescent="0.25">
      <c r="A84" t="s">
        <v>34</v>
      </c>
      <c r="B84" t="s">
        <v>109</v>
      </c>
      <c r="C84" t="s">
        <v>38</v>
      </c>
      <c r="D84" s="1">
        <v>-0.47058823529411764</v>
      </c>
      <c r="E84" s="1">
        <v>0.20000000000000004</v>
      </c>
      <c r="F84" s="1">
        <v>-0.23529411764705882</v>
      </c>
      <c r="G84" s="1"/>
      <c r="H84" s="1"/>
      <c r="I84" s="8" t="s">
        <v>83</v>
      </c>
    </row>
    <row r="85" spans="1:24" hidden="1" x14ac:dyDescent="0.25">
      <c r="A85" s="2" t="s">
        <v>34</v>
      </c>
      <c r="B85" s="2" t="s">
        <v>109</v>
      </c>
      <c r="C85" s="2" t="s">
        <v>39</v>
      </c>
      <c r="D85" s="3">
        <v>0</v>
      </c>
      <c r="E85" s="3">
        <v>0</v>
      </c>
      <c r="F85" s="3">
        <v>-0.23529411764705882</v>
      </c>
      <c r="G85" s="3"/>
      <c r="H85" s="3"/>
      <c r="I85" s="18" t="s">
        <v>83</v>
      </c>
      <c r="J85" s="2"/>
      <c r="K85" s="2"/>
      <c r="L85" s="3"/>
      <c r="M85" s="3"/>
      <c r="N85" s="3"/>
      <c r="O85" s="3"/>
      <c r="P85" s="3"/>
      <c r="Q85" s="3"/>
      <c r="R85" s="3"/>
    </row>
    <row r="86" spans="1:24" x14ac:dyDescent="0.25">
      <c r="A86" t="s">
        <v>34</v>
      </c>
      <c r="B86" t="s">
        <v>110</v>
      </c>
      <c r="C86" t="s">
        <v>35</v>
      </c>
      <c r="D86" s="1">
        <v>0.23529411764705882</v>
      </c>
      <c r="E86" s="1">
        <v>0</v>
      </c>
      <c r="F86" s="1">
        <v>0.23529411764705882</v>
      </c>
      <c r="G86" s="1">
        <v>0.82352941176470584</v>
      </c>
      <c r="H86" s="1">
        <v>0</v>
      </c>
      <c r="K86">
        <v>33</v>
      </c>
      <c r="L86" s="53">
        <v>5192.7370000000001</v>
      </c>
      <c r="M86"/>
      <c r="N86" s="53"/>
      <c r="S86" s="53"/>
      <c r="T86" s="51"/>
      <c r="U86" s="16"/>
      <c r="V86" s="16"/>
      <c r="W86" s="16"/>
      <c r="X86" s="16"/>
    </row>
    <row r="87" spans="1:24" x14ac:dyDescent="0.25">
      <c r="A87" t="s">
        <v>34</v>
      </c>
      <c r="B87" t="s">
        <v>110</v>
      </c>
      <c r="C87" t="s">
        <v>36</v>
      </c>
      <c r="D87" s="1">
        <v>-0.17647058823529413</v>
      </c>
      <c r="E87" s="1">
        <v>0</v>
      </c>
      <c r="F87" s="1">
        <v>5.8823529411764691E-2</v>
      </c>
      <c r="G87" s="1"/>
      <c r="H87" s="1"/>
      <c r="K87">
        <v>35</v>
      </c>
      <c r="L87" s="53">
        <v>3968.2220000000002</v>
      </c>
      <c r="M87" s="19">
        <v>34</v>
      </c>
      <c r="N87" s="53">
        <v>4536.4340000000002</v>
      </c>
      <c r="Q87" s="1">
        <f>N87/N90</f>
        <v>10.327164035039793</v>
      </c>
      <c r="R87" s="1">
        <f>POWER(Q87,1/3)</f>
        <v>2.1776781408847761</v>
      </c>
      <c r="S87" s="53">
        <f>N87</f>
        <v>4536.4340000000002</v>
      </c>
      <c r="T87" s="51">
        <f>100*INT((S87+50)/100)</f>
        <v>4500</v>
      </c>
      <c r="U87" s="16" cm="1">
        <f t="array" ref="U87:X87">TRANSPOSE(T87:T90)</f>
        <v>4500</v>
      </c>
      <c r="V87" s="16">
        <v>2100</v>
      </c>
      <c r="W87" s="16">
        <v>1000</v>
      </c>
      <c r="X87" s="16">
        <v>400</v>
      </c>
    </row>
    <row r="88" spans="1:24" x14ac:dyDescent="0.25">
      <c r="A88" t="s">
        <v>34</v>
      </c>
      <c r="B88" t="s">
        <v>110</v>
      </c>
      <c r="C88" t="s">
        <v>37</v>
      </c>
      <c r="D88" s="1">
        <v>-0.17647058823529413</v>
      </c>
      <c r="E88" s="1">
        <v>0</v>
      </c>
      <c r="F88" s="1">
        <v>-0.11764705882352944</v>
      </c>
      <c r="G88" s="1"/>
      <c r="H88" s="1"/>
      <c r="K88">
        <v>41</v>
      </c>
      <c r="L88" s="53">
        <v>1696.846</v>
      </c>
      <c r="M88" s="19">
        <v>40</v>
      </c>
      <c r="N88" s="53">
        <v>1944.242</v>
      </c>
      <c r="P88" s="1">
        <f>N87/N88</f>
        <v>2.3332661263361252</v>
      </c>
      <c r="S88" s="53">
        <f>S87/R87</f>
        <v>2083.1517361683564</v>
      </c>
      <c r="T88" s="51">
        <f t="shared" ref="T88:T90" si="8">100*INT((S88+50)/100)</f>
        <v>2100</v>
      </c>
      <c r="U88" s="16"/>
      <c r="V88" s="16"/>
      <c r="W88" s="16"/>
      <c r="X88" s="16"/>
    </row>
    <row r="89" spans="1:24" x14ac:dyDescent="0.25">
      <c r="A89" t="s">
        <v>34</v>
      </c>
      <c r="B89" t="s">
        <v>110</v>
      </c>
      <c r="C89" t="s">
        <v>38</v>
      </c>
      <c r="D89" s="1">
        <v>-0.23529411764705882</v>
      </c>
      <c r="E89" s="1">
        <v>0</v>
      </c>
      <c r="F89" s="1">
        <v>-0.35294117647058826</v>
      </c>
      <c r="G89" s="1"/>
      <c r="H89" s="1"/>
      <c r="K89">
        <v>46</v>
      </c>
      <c r="L89" s="53">
        <v>822.51279999999997</v>
      </c>
      <c r="M89" s="19">
        <v>45</v>
      </c>
      <c r="N89" s="53">
        <v>956.57280000000003</v>
      </c>
      <c r="P89" s="1">
        <f t="shared" ref="P89:P90" si="9">N88/N89</f>
        <v>2.0325081373837932</v>
      </c>
      <c r="S89" s="53">
        <f>S88/R87</f>
        <v>956.5930323027377</v>
      </c>
      <c r="T89" s="51">
        <f t="shared" si="8"/>
        <v>1000</v>
      </c>
      <c r="U89" s="16"/>
      <c r="V89" s="16"/>
      <c r="W89" s="16"/>
      <c r="X89" s="16"/>
    </row>
    <row r="90" spans="1:24" x14ac:dyDescent="0.25">
      <c r="A90" s="2" t="s">
        <v>34</v>
      </c>
      <c r="B90" s="2" t="s">
        <v>110</v>
      </c>
      <c r="C90" s="2" t="s">
        <v>39</v>
      </c>
      <c r="D90" s="3">
        <v>0</v>
      </c>
      <c r="E90" s="3">
        <v>0</v>
      </c>
      <c r="F90" s="3">
        <v>-0.35294117647058826</v>
      </c>
      <c r="G90" s="3"/>
      <c r="H90" s="3"/>
      <c r="I90" s="2"/>
      <c r="J90" s="2"/>
      <c r="K90" s="2">
        <v>50</v>
      </c>
      <c r="L90" s="55">
        <v>439.27199999999999</v>
      </c>
      <c r="M90" s="2">
        <v>50</v>
      </c>
      <c r="N90" s="55">
        <v>439.27199999999999</v>
      </c>
      <c r="O90" s="3"/>
      <c r="P90" s="3">
        <f t="shared" si="9"/>
        <v>2.1776320821723214</v>
      </c>
      <c r="Q90" s="3"/>
      <c r="R90" s="3"/>
      <c r="S90" s="55">
        <f>S89/R87</f>
        <v>439.27200000000016</v>
      </c>
      <c r="T90" s="52">
        <f t="shared" si="8"/>
        <v>400</v>
      </c>
      <c r="U90" s="2"/>
      <c r="V90" s="2"/>
      <c r="W90" s="2"/>
      <c r="X90" s="2"/>
    </row>
    <row r="91" spans="1:24" x14ac:dyDescent="0.25">
      <c r="A91" t="s">
        <v>34</v>
      </c>
      <c r="B91" t="s">
        <v>111</v>
      </c>
      <c r="C91" t="s">
        <v>35</v>
      </c>
      <c r="D91" s="26">
        <v>0.58823529411764708</v>
      </c>
      <c r="E91" s="26">
        <v>0</v>
      </c>
      <c r="F91" s="26">
        <v>0.58823529411764708</v>
      </c>
      <c r="G91" s="26">
        <v>1.7647058823529411</v>
      </c>
      <c r="H91" s="26">
        <v>0.15384615384615374</v>
      </c>
      <c r="K91">
        <v>26</v>
      </c>
      <c r="L91" s="53">
        <v>35875.800000000003</v>
      </c>
      <c r="M91"/>
      <c r="N91" s="53"/>
      <c r="S91" s="53"/>
      <c r="T91" s="51"/>
      <c r="U91" s="16"/>
      <c r="V91" s="16"/>
      <c r="W91" s="16"/>
      <c r="X91" s="16"/>
    </row>
    <row r="92" spans="1:24" x14ac:dyDescent="0.25">
      <c r="A92" t="s">
        <v>34</v>
      </c>
      <c r="B92" t="s">
        <v>111</v>
      </c>
      <c r="C92" t="s">
        <v>36</v>
      </c>
      <c r="D92" s="26">
        <v>0.41176470588235292</v>
      </c>
      <c r="E92" s="26">
        <v>0</v>
      </c>
      <c r="F92" s="26">
        <v>1</v>
      </c>
      <c r="G92" s="26"/>
      <c r="H92" s="26"/>
      <c r="K92">
        <v>28</v>
      </c>
      <c r="L92" s="53">
        <v>23781.03</v>
      </c>
      <c r="M92" s="19">
        <v>30</v>
      </c>
      <c r="N92" s="53">
        <v>16913.400000000001</v>
      </c>
      <c r="O92" s="1" t="s">
        <v>142</v>
      </c>
      <c r="Q92" s="1">
        <f>N92/N95</f>
        <v>46.773369262218921</v>
      </c>
      <c r="R92" s="1">
        <f>POWER(Q92,1/3)</f>
        <v>3.6030162289171828</v>
      </c>
      <c r="S92" s="53">
        <f>N92</f>
        <v>16913.400000000001</v>
      </c>
      <c r="T92" s="51">
        <f>100*INT((S92+50)/100)</f>
        <v>16900</v>
      </c>
      <c r="U92" s="16" cm="1">
        <f t="array" ref="U92:X92">TRANSPOSE(T92:T95)</f>
        <v>16900</v>
      </c>
      <c r="V92" s="16">
        <v>4700</v>
      </c>
      <c r="W92" s="16">
        <v>1300</v>
      </c>
      <c r="X92" s="16">
        <v>400</v>
      </c>
    </row>
    <row r="93" spans="1:24" x14ac:dyDescent="0.25">
      <c r="A93" t="s">
        <v>34</v>
      </c>
      <c r="B93" t="s">
        <v>111</v>
      </c>
      <c r="C93" t="s">
        <v>37</v>
      </c>
      <c r="D93" s="26">
        <v>-0.11764705882352941</v>
      </c>
      <c r="E93" s="26">
        <v>0</v>
      </c>
      <c r="F93" s="26">
        <v>0.88235294117647056</v>
      </c>
      <c r="G93" s="26"/>
      <c r="H93" s="26"/>
      <c r="K93">
        <v>36</v>
      </c>
      <c r="L93" s="53">
        <v>5240.8389999999999</v>
      </c>
      <c r="M93" s="19">
        <v>37</v>
      </c>
      <c r="N93" s="53">
        <v>4351.1750000000002</v>
      </c>
      <c r="P93" s="1">
        <f>N92/N93</f>
        <v>3.8870879704907297</v>
      </c>
      <c r="S93" s="53">
        <f>S92/R92</f>
        <v>4694.2336435389852</v>
      </c>
      <c r="T93" s="51">
        <f t="shared" ref="T93:T95" si="10">100*INT((S93+50)/100)</f>
        <v>4700</v>
      </c>
      <c r="U93" s="16"/>
      <c r="V93" s="16"/>
      <c r="W93" s="16"/>
      <c r="X93" s="16"/>
    </row>
    <row r="94" spans="1:24" x14ac:dyDescent="0.25">
      <c r="A94" t="s">
        <v>34</v>
      </c>
      <c r="B94" t="s">
        <v>111</v>
      </c>
      <c r="C94" t="s">
        <v>38</v>
      </c>
      <c r="D94" s="26">
        <v>-0.6470588235294118</v>
      </c>
      <c r="E94" s="26">
        <v>0.15384615384615374</v>
      </c>
      <c r="F94" s="26">
        <v>0.23529411764705876</v>
      </c>
      <c r="G94" s="26"/>
      <c r="H94" s="26"/>
      <c r="K94">
        <v>44</v>
      </c>
      <c r="L94" s="53">
        <v>1198.586</v>
      </c>
      <c r="M94">
        <v>44</v>
      </c>
      <c r="N94" s="53">
        <v>1198.586</v>
      </c>
      <c r="P94" s="1">
        <f t="shared" ref="P94:P95" si="11">N93/N94</f>
        <v>3.6302568192853912</v>
      </c>
      <c r="S94" s="53">
        <f>S93/R92</f>
        <v>1302.8621980283856</v>
      </c>
      <c r="T94" s="51">
        <f t="shared" si="10"/>
        <v>1300</v>
      </c>
      <c r="U94" s="16"/>
      <c r="V94" s="16"/>
      <c r="W94" s="16"/>
      <c r="X94" s="16"/>
    </row>
    <row r="95" spans="1:24" x14ac:dyDescent="0.25">
      <c r="A95" s="2" t="s">
        <v>34</v>
      </c>
      <c r="B95" s="2" t="s">
        <v>111</v>
      </c>
      <c r="C95" s="2" t="s">
        <v>39</v>
      </c>
      <c r="D95" s="27">
        <v>0</v>
      </c>
      <c r="E95" s="27">
        <v>0</v>
      </c>
      <c r="F95" s="27">
        <v>0.23529411764705876</v>
      </c>
      <c r="G95" s="27"/>
      <c r="H95" s="27"/>
      <c r="I95" s="2"/>
      <c r="J95" s="2"/>
      <c r="K95" s="2">
        <v>52</v>
      </c>
      <c r="L95" s="55">
        <v>239.47120000000001</v>
      </c>
      <c r="M95" s="21">
        <v>50</v>
      </c>
      <c r="N95" s="55">
        <v>361.60320000000002</v>
      </c>
      <c r="O95" s="3" t="s">
        <v>141</v>
      </c>
      <c r="P95" s="3">
        <f t="shared" si="11"/>
        <v>3.3146443394306244</v>
      </c>
      <c r="Q95" s="3"/>
      <c r="R95" s="3"/>
      <c r="S95" s="55">
        <f>S94/R92</f>
        <v>361.60319999999996</v>
      </c>
      <c r="T95" s="52">
        <f t="shared" si="10"/>
        <v>400</v>
      </c>
      <c r="U95" s="2"/>
      <c r="V95" s="2"/>
      <c r="W95" s="2"/>
      <c r="X95" s="2"/>
    </row>
    <row r="96" spans="1:24" x14ac:dyDescent="0.25">
      <c r="A96" t="s">
        <v>34</v>
      </c>
      <c r="B96" t="s">
        <v>112</v>
      </c>
      <c r="C96" t="s">
        <v>35</v>
      </c>
      <c r="D96" s="1">
        <v>0.11764705882352941</v>
      </c>
      <c r="E96" s="1">
        <v>0.5</v>
      </c>
      <c r="F96" s="1">
        <v>0.11764705882352941</v>
      </c>
      <c r="G96" s="1">
        <v>0.88235294117647056</v>
      </c>
      <c r="H96" s="1">
        <v>1.1499999999999999</v>
      </c>
      <c r="K96">
        <v>36</v>
      </c>
      <c r="L96" s="53">
        <v>2679.8560000000002</v>
      </c>
      <c r="M96"/>
      <c r="N96" s="53"/>
      <c r="S96" s="53"/>
      <c r="T96" s="51"/>
      <c r="U96" s="16"/>
      <c r="V96" s="16"/>
      <c r="W96" s="16"/>
      <c r="X96" s="16"/>
    </row>
    <row r="97" spans="1:24" x14ac:dyDescent="0.25">
      <c r="A97" t="s">
        <v>34</v>
      </c>
      <c r="B97" t="s">
        <v>112</v>
      </c>
      <c r="C97" t="s">
        <v>36</v>
      </c>
      <c r="D97" s="1">
        <v>-0.23529411764705882</v>
      </c>
      <c r="E97" s="1">
        <v>0</v>
      </c>
      <c r="F97" s="1">
        <v>-0.11764705882352941</v>
      </c>
      <c r="G97" s="1"/>
      <c r="H97" s="1"/>
      <c r="K97">
        <v>38</v>
      </c>
      <c r="L97" s="53">
        <v>1983.13</v>
      </c>
      <c r="M97" s="19">
        <v>37</v>
      </c>
      <c r="N97" s="53">
        <v>2301.7710000000002</v>
      </c>
      <c r="O97" s="1" t="s">
        <v>143</v>
      </c>
      <c r="Q97" s="1">
        <f>N97/N100</f>
        <v>10.039897514812722</v>
      </c>
      <c r="R97" s="1">
        <f>POWER(Q97,1/3)</f>
        <v>2.1572961076160619</v>
      </c>
      <c r="S97" s="53">
        <f>N97</f>
        <v>2301.7710000000002</v>
      </c>
      <c r="T97" s="51">
        <f>100*INT((S97+50)/100)</f>
        <v>2300</v>
      </c>
      <c r="U97" s="16" cm="1">
        <f t="array" ref="U97:X97">TRANSPOSE(T97:T100)</f>
        <v>2300</v>
      </c>
      <c r="V97" s="16">
        <v>1100</v>
      </c>
      <c r="W97" s="16">
        <v>500</v>
      </c>
      <c r="X97" s="16">
        <v>200</v>
      </c>
    </row>
    <row r="98" spans="1:24" x14ac:dyDescent="0.25">
      <c r="A98" t="s">
        <v>34</v>
      </c>
      <c r="B98" t="s">
        <v>112</v>
      </c>
      <c r="C98" t="s">
        <v>37</v>
      </c>
      <c r="D98" s="1">
        <v>-0.17647058823529413</v>
      </c>
      <c r="E98" s="1">
        <v>0.39999999999999997</v>
      </c>
      <c r="F98" s="1">
        <v>-0.29411764705882354</v>
      </c>
      <c r="G98" s="1"/>
      <c r="H98" s="1"/>
      <c r="K98">
        <v>44</v>
      </c>
      <c r="L98" s="53">
        <v>772.83439999999996</v>
      </c>
      <c r="M98" s="19">
        <v>42</v>
      </c>
      <c r="N98" s="53">
        <v>1069.6320000000001</v>
      </c>
      <c r="O98" s="1" t="s">
        <v>143</v>
      </c>
      <c r="P98" s="1">
        <f>N97/N98</f>
        <v>2.1519279527912403</v>
      </c>
      <c r="S98" s="53">
        <f>S97/R97</f>
        <v>1066.9703578817428</v>
      </c>
      <c r="T98" s="51">
        <f t="shared" ref="T98:T100" si="12">100*INT((S98+50)/100)</f>
        <v>1100</v>
      </c>
      <c r="U98" s="16"/>
      <c r="V98" s="16"/>
      <c r="W98" s="16"/>
      <c r="X98" s="16"/>
    </row>
    <row r="99" spans="1:24" x14ac:dyDescent="0.25">
      <c r="A99" t="s">
        <v>34</v>
      </c>
      <c r="B99" t="s">
        <v>112</v>
      </c>
      <c r="C99" t="s">
        <v>38</v>
      </c>
      <c r="D99" s="1">
        <v>-0.35294117647058826</v>
      </c>
      <c r="E99" s="1">
        <v>0.24999999999999994</v>
      </c>
      <c r="F99" s="1">
        <v>-0.6470588235294118</v>
      </c>
      <c r="G99" s="1"/>
      <c r="H99" s="1"/>
      <c r="K99">
        <v>48</v>
      </c>
      <c r="L99" s="53">
        <v>389.8048</v>
      </c>
      <c r="M99" s="19">
        <v>47</v>
      </c>
      <c r="N99" s="53">
        <v>465.20400000000001</v>
      </c>
      <c r="O99" s="1" t="s">
        <v>143</v>
      </c>
      <c r="P99" s="1">
        <f t="shared" ref="P99:P100" si="13">N98/N99</f>
        <v>2.2992751567054452</v>
      </c>
      <c r="S99" s="53">
        <f>S98/R97</f>
        <v>494.58688314271666</v>
      </c>
      <c r="T99" s="51">
        <f t="shared" si="12"/>
        <v>500</v>
      </c>
      <c r="U99" s="16"/>
      <c r="V99" s="16"/>
      <c r="W99" s="16"/>
      <c r="X99" s="16"/>
    </row>
    <row r="100" spans="1:24" x14ac:dyDescent="0.25">
      <c r="A100" s="2" t="s">
        <v>34</v>
      </c>
      <c r="B100" s="2" t="s">
        <v>112</v>
      </c>
      <c r="C100" s="2" t="s">
        <v>39</v>
      </c>
      <c r="D100" s="3">
        <v>0</v>
      </c>
      <c r="E100" s="3">
        <v>0</v>
      </c>
      <c r="F100" s="3">
        <v>-0.6470588235294118</v>
      </c>
      <c r="G100" s="3"/>
      <c r="H100" s="3"/>
      <c r="I100" s="2"/>
      <c r="J100" s="2"/>
      <c r="K100" s="2">
        <v>52</v>
      </c>
      <c r="L100" s="55">
        <v>192.60560000000001</v>
      </c>
      <c r="M100" s="21">
        <v>51</v>
      </c>
      <c r="N100" s="55">
        <v>229.26240000000001</v>
      </c>
      <c r="O100" s="3" t="s">
        <v>143</v>
      </c>
      <c r="P100" s="3">
        <f t="shared" si="13"/>
        <v>2.0291334296421915</v>
      </c>
      <c r="Q100" s="3"/>
      <c r="R100" s="3"/>
      <c r="S100" s="55">
        <f>S99/R97</f>
        <v>229.26240000000001</v>
      </c>
      <c r="T100" s="52">
        <f t="shared" si="12"/>
        <v>200</v>
      </c>
      <c r="U100" s="2"/>
      <c r="V100" s="2"/>
      <c r="W100" s="2"/>
      <c r="X100" s="2"/>
    </row>
    <row r="101" spans="1:24" hidden="1" x14ac:dyDescent="0.25">
      <c r="A101" t="s">
        <v>34</v>
      </c>
      <c r="B101" t="s">
        <v>114</v>
      </c>
      <c r="C101" t="s">
        <v>35</v>
      </c>
      <c r="D101" s="1">
        <v>0.23529411764705882</v>
      </c>
      <c r="E101" s="1">
        <v>0.5</v>
      </c>
      <c r="F101" s="1">
        <v>0.23529411764705882</v>
      </c>
      <c r="G101" s="1">
        <v>0.88235294117647056</v>
      </c>
      <c r="H101" s="1">
        <v>1.7222222222222223</v>
      </c>
      <c r="I101" s="8" t="s">
        <v>83</v>
      </c>
    </row>
    <row r="102" spans="1:24" hidden="1" x14ac:dyDescent="0.25">
      <c r="A102" t="s">
        <v>34</v>
      </c>
      <c r="B102" t="s">
        <v>114</v>
      </c>
      <c r="C102" t="s">
        <v>36</v>
      </c>
      <c r="D102" s="1">
        <v>0.41176470588235292</v>
      </c>
      <c r="E102" s="1">
        <v>0.22222222222222227</v>
      </c>
      <c r="F102" s="1">
        <v>0.64705882352941169</v>
      </c>
      <c r="G102" s="1"/>
      <c r="H102" s="1"/>
      <c r="I102" s="8" t="s">
        <v>83</v>
      </c>
    </row>
    <row r="103" spans="1:24" hidden="1" x14ac:dyDescent="0.25">
      <c r="A103" t="s">
        <v>34</v>
      </c>
      <c r="B103" t="s">
        <v>114</v>
      </c>
      <c r="C103" t="s">
        <v>37</v>
      </c>
      <c r="D103" s="1">
        <v>0.23529411764705882</v>
      </c>
      <c r="E103" s="1">
        <v>0</v>
      </c>
      <c r="F103" s="1">
        <v>0.88235294117647056</v>
      </c>
      <c r="G103" s="1"/>
      <c r="H103" s="1"/>
      <c r="I103" s="8" t="s">
        <v>83</v>
      </c>
    </row>
    <row r="104" spans="1:24" hidden="1" x14ac:dyDescent="0.25">
      <c r="A104" t="s">
        <v>34</v>
      </c>
      <c r="B104" t="s">
        <v>114</v>
      </c>
      <c r="C104" t="s">
        <v>38</v>
      </c>
      <c r="D104" s="1">
        <v>0</v>
      </c>
      <c r="E104" s="1">
        <v>1</v>
      </c>
      <c r="F104" s="1">
        <v>0.88235294117647056</v>
      </c>
      <c r="G104" s="1"/>
      <c r="H104" s="1"/>
      <c r="I104" s="8" t="s">
        <v>83</v>
      </c>
    </row>
    <row r="105" spans="1:24" hidden="1" x14ac:dyDescent="0.25">
      <c r="A105" s="2" t="s">
        <v>34</v>
      </c>
      <c r="B105" s="2" t="s">
        <v>114</v>
      </c>
      <c r="C105" s="2" t="s">
        <v>39</v>
      </c>
      <c r="D105" s="3">
        <v>0</v>
      </c>
      <c r="E105" s="3">
        <v>0</v>
      </c>
      <c r="F105" s="3">
        <v>0.88235294117647056</v>
      </c>
      <c r="G105" s="3"/>
      <c r="H105" s="3"/>
      <c r="I105" s="18" t="s">
        <v>83</v>
      </c>
      <c r="J105" s="2"/>
      <c r="K105" s="2"/>
      <c r="L105" s="3"/>
      <c r="M105" s="3"/>
      <c r="N105" s="3"/>
      <c r="O105" s="3"/>
      <c r="P105" s="3"/>
      <c r="Q105" s="3"/>
      <c r="R105" s="3"/>
    </row>
    <row r="106" spans="1:24" x14ac:dyDescent="0.25">
      <c r="A106" t="s">
        <v>34</v>
      </c>
      <c r="B106" t="s">
        <v>115</v>
      </c>
      <c r="C106" t="s">
        <v>35</v>
      </c>
      <c r="D106" s="1">
        <v>0</v>
      </c>
      <c r="E106" s="1">
        <v>1</v>
      </c>
      <c r="F106" s="1">
        <v>0</v>
      </c>
      <c r="G106" s="1">
        <v>0.41176470588235298</v>
      </c>
      <c r="H106" s="1">
        <v>1.4</v>
      </c>
      <c r="K106">
        <v>30</v>
      </c>
      <c r="L106" s="53">
        <v>2024.16</v>
      </c>
      <c r="M106"/>
      <c r="N106" s="53"/>
      <c r="S106" s="53"/>
      <c r="T106" s="51"/>
      <c r="U106" s="16"/>
      <c r="V106" s="16"/>
      <c r="W106" s="16"/>
      <c r="X106" s="16"/>
    </row>
    <row r="107" spans="1:24" x14ac:dyDescent="0.25">
      <c r="A107" t="s">
        <v>34</v>
      </c>
      <c r="B107" t="s">
        <v>115</v>
      </c>
      <c r="C107" t="s">
        <v>36</v>
      </c>
      <c r="D107" s="1">
        <v>0.17647058823529413</v>
      </c>
      <c r="E107" s="1">
        <v>0.39999999999999997</v>
      </c>
      <c r="F107" s="1">
        <v>0.17647058823529413</v>
      </c>
      <c r="G107" s="1"/>
      <c r="H107" s="1"/>
      <c r="K107">
        <v>32</v>
      </c>
      <c r="L107" s="53">
        <v>1388.569</v>
      </c>
      <c r="M107">
        <v>32</v>
      </c>
      <c r="N107" s="53">
        <v>1388.569</v>
      </c>
      <c r="O107" s="1" t="s">
        <v>144</v>
      </c>
      <c r="Q107" s="1">
        <f>N107/N110</f>
        <v>5.7493681598961235</v>
      </c>
      <c r="R107" s="1">
        <f>POWER(Q107,1/3)</f>
        <v>1.7914583124277521</v>
      </c>
      <c r="S107" s="53">
        <f>N107</f>
        <v>1388.569</v>
      </c>
      <c r="T107" s="51">
        <f>100*INT((S107+50)/100)</f>
        <v>1400</v>
      </c>
      <c r="U107" s="16" cm="1">
        <f t="array" ref="U107:X107">TRANSPOSE(T107:T110)</f>
        <v>1400</v>
      </c>
      <c r="V107" s="16">
        <v>800</v>
      </c>
      <c r="W107" s="16">
        <v>400</v>
      </c>
      <c r="X107" s="16">
        <v>200</v>
      </c>
    </row>
    <row r="108" spans="1:24" x14ac:dyDescent="0.25">
      <c r="A108" t="s">
        <v>34</v>
      </c>
      <c r="B108" t="s">
        <v>115</v>
      </c>
      <c r="C108" t="s">
        <v>37</v>
      </c>
      <c r="D108" s="1">
        <v>0.17647058823529413</v>
      </c>
      <c r="E108" s="1">
        <v>0</v>
      </c>
      <c r="F108" s="1">
        <v>0.35294117647058826</v>
      </c>
      <c r="G108" s="1"/>
      <c r="H108" s="1"/>
      <c r="K108">
        <v>36</v>
      </c>
      <c r="L108" s="53">
        <v>740.28560000000004</v>
      </c>
      <c r="M108">
        <v>36</v>
      </c>
      <c r="N108" s="53">
        <v>740.28560000000004</v>
      </c>
      <c r="P108" s="1">
        <f>N107/N108</f>
        <v>1.8757206678071272</v>
      </c>
      <c r="S108" s="53">
        <f>S107/R107</f>
        <v>775.10539339217792</v>
      </c>
      <c r="T108" s="51">
        <f t="shared" ref="T108:T110" si="14">100*INT((S108+50)/100)</f>
        <v>800</v>
      </c>
      <c r="U108" s="16"/>
      <c r="V108" s="16"/>
      <c r="W108" s="16"/>
      <c r="X108" s="16"/>
    </row>
    <row r="109" spans="1:24" x14ac:dyDescent="0.25">
      <c r="A109" t="s">
        <v>34</v>
      </c>
      <c r="B109" t="s">
        <v>115</v>
      </c>
      <c r="C109" t="s">
        <v>38</v>
      </c>
      <c r="D109" s="1">
        <v>5.8823529411764705E-2</v>
      </c>
      <c r="E109" s="1">
        <v>0</v>
      </c>
      <c r="F109" s="1">
        <v>0.41176470588235298</v>
      </c>
      <c r="G109" s="1"/>
      <c r="H109" s="1"/>
      <c r="K109">
        <v>40</v>
      </c>
      <c r="L109" s="53">
        <v>420.65440000000001</v>
      </c>
      <c r="M109">
        <v>40</v>
      </c>
      <c r="N109" s="53">
        <v>420.65440000000001</v>
      </c>
      <c r="P109" s="1">
        <f t="shared" ref="P109:P110" si="15">N108/N109</f>
        <v>1.7598427592817287</v>
      </c>
      <c r="S109" s="53">
        <f>S108/R107</f>
        <v>432.66727895095084</v>
      </c>
      <c r="T109" s="51">
        <f t="shared" si="14"/>
        <v>400</v>
      </c>
      <c r="U109" s="16"/>
      <c r="V109" s="16"/>
      <c r="W109" s="16"/>
      <c r="X109" s="16"/>
    </row>
    <row r="110" spans="1:24" x14ac:dyDescent="0.25">
      <c r="A110" s="2" t="s">
        <v>34</v>
      </c>
      <c r="B110" s="2" t="s">
        <v>115</v>
      </c>
      <c r="C110" s="2" t="s">
        <v>39</v>
      </c>
      <c r="D110" s="3">
        <v>0</v>
      </c>
      <c r="E110" s="3">
        <v>0</v>
      </c>
      <c r="F110" s="3">
        <v>0.41176470588235298</v>
      </c>
      <c r="G110" s="3"/>
      <c r="H110" s="3"/>
      <c r="I110" s="2"/>
      <c r="J110" s="2"/>
      <c r="K110" s="2">
        <v>44</v>
      </c>
      <c r="L110" s="55">
        <v>241.51679999999999</v>
      </c>
      <c r="M110" s="2">
        <v>44</v>
      </c>
      <c r="N110" s="55">
        <v>241.51679999999999</v>
      </c>
      <c r="O110" s="3"/>
      <c r="P110" s="3">
        <f t="shared" si="15"/>
        <v>1.7417190025704217</v>
      </c>
      <c r="Q110" s="3"/>
      <c r="R110" s="3"/>
      <c r="S110" s="55">
        <f>S109/R107</f>
        <v>241.51679999999996</v>
      </c>
      <c r="T110" s="52">
        <f t="shared" si="14"/>
        <v>200</v>
      </c>
      <c r="U110" s="2"/>
      <c r="V110" s="2"/>
      <c r="W110" s="2"/>
      <c r="X110" s="2"/>
    </row>
    <row r="111" spans="1:24" hidden="1" x14ac:dyDescent="0.25">
      <c r="A111" t="s">
        <v>34</v>
      </c>
      <c r="B111" t="s">
        <v>116</v>
      </c>
      <c r="C111" t="s">
        <v>35</v>
      </c>
      <c r="D111" s="1">
        <v>0.58823529411764708</v>
      </c>
      <c r="E111" s="1">
        <v>0</v>
      </c>
      <c r="F111" s="1">
        <v>0.58823529411764708</v>
      </c>
      <c r="G111" s="1">
        <v>2.2941176470588238</v>
      </c>
      <c r="H111" s="1">
        <v>0</v>
      </c>
      <c r="I111" s="8" t="s">
        <v>83</v>
      </c>
    </row>
    <row r="112" spans="1:24" hidden="1" x14ac:dyDescent="0.25">
      <c r="A112" t="s">
        <v>34</v>
      </c>
      <c r="B112" t="s">
        <v>116</v>
      </c>
      <c r="C112" t="s">
        <v>36</v>
      </c>
      <c r="D112" s="1">
        <v>0.6470588235294118</v>
      </c>
      <c r="E112" s="1">
        <v>0</v>
      </c>
      <c r="F112" s="1">
        <v>1.2352941176470589</v>
      </c>
      <c r="G112" s="1"/>
      <c r="H112" s="1"/>
      <c r="I112" s="8" t="s">
        <v>83</v>
      </c>
    </row>
    <row r="113" spans="1:18" hidden="1" x14ac:dyDescent="0.25">
      <c r="A113" t="s">
        <v>34</v>
      </c>
      <c r="B113" t="s">
        <v>116</v>
      </c>
      <c r="C113" t="s">
        <v>37</v>
      </c>
      <c r="D113" s="1">
        <v>0.58823529411764708</v>
      </c>
      <c r="E113" s="1">
        <v>0</v>
      </c>
      <c r="F113" s="1">
        <v>1.8235294117647061</v>
      </c>
      <c r="G113" s="1"/>
      <c r="H113" s="1"/>
      <c r="I113" s="8" t="s">
        <v>83</v>
      </c>
    </row>
    <row r="114" spans="1:18" hidden="1" x14ac:dyDescent="0.25">
      <c r="A114" t="s">
        <v>34</v>
      </c>
      <c r="B114" t="s">
        <v>116</v>
      </c>
      <c r="C114" t="s">
        <v>38</v>
      </c>
      <c r="D114" s="1">
        <v>0.47058823529411764</v>
      </c>
      <c r="E114" s="1">
        <v>0</v>
      </c>
      <c r="F114" s="1">
        <v>2.2941176470588238</v>
      </c>
      <c r="G114" s="1"/>
      <c r="H114" s="1"/>
      <c r="I114" s="8" t="s">
        <v>83</v>
      </c>
    </row>
    <row r="115" spans="1:18" hidden="1" x14ac:dyDescent="0.25">
      <c r="A115" s="2" t="s">
        <v>34</v>
      </c>
      <c r="B115" s="2" t="s">
        <v>116</v>
      </c>
      <c r="C115" s="2" t="s">
        <v>39</v>
      </c>
      <c r="D115" s="3">
        <v>0</v>
      </c>
      <c r="E115" s="3">
        <v>0</v>
      </c>
      <c r="F115" s="3">
        <v>2.2941176470588238</v>
      </c>
      <c r="G115" s="3"/>
      <c r="H115" s="3"/>
      <c r="I115" s="18" t="s">
        <v>83</v>
      </c>
      <c r="J115" s="2"/>
      <c r="K115" s="2"/>
      <c r="L115" s="3"/>
      <c r="M115" s="3"/>
      <c r="N115" s="3"/>
      <c r="O115" s="3"/>
      <c r="P115" s="3"/>
      <c r="Q115" s="3"/>
      <c r="R115" s="3"/>
    </row>
    <row r="116" spans="1:18" hidden="1" x14ac:dyDescent="0.25">
      <c r="A116" t="s">
        <v>40</v>
      </c>
      <c r="B116" t="s">
        <v>96</v>
      </c>
      <c r="C116" t="s">
        <v>35</v>
      </c>
      <c r="D116" s="26">
        <v>0.29411764705882354</v>
      </c>
      <c r="E116" s="26">
        <v>0.28571428571428564</v>
      </c>
      <c r="F116" s="26">
        <v>0.29411764705882354</v>
      </c>
      <c r="G116" s="26">
        <v>0.88235294117647067</v>
      </c>
      <c r="H116" s="26">
        <v>0.95238095238095233</v>
      </c>
      <c r="I116" s="8" t="s">
        <v>83</v>
      </c>
    </row>
    <row r="117" spans="1:18" hidden="1" x14ac:dyDescent="0.25">
      <c r="A117" t="s">
        <v>40</v>
      </c>
      <c r="B117" t="s">
        <v>96</v>
      </c>
      <c r="C117" t="s">
        <v>36</v>
      </c>
      <c r="D117" s="26">
        <v>0.35294117647058826</v>
      </c>
      <c r="E117" s="26">
        <v>0</v>
      </c>
      <c r="F117" s="26">
        <v>0.6470588235294118</v>
      </c>
      <c r="G117" s="26"/>
      <c r="H117" s="28"/>
      <c r="I117" s="8" t="s">
        <v>83</v>
      </c>
    </row>
    <row r="118" spans="1:18" hidden="1" x14ac:dyDescent="0.25">
      <c r="A118" t="s">
        <v>40</v>
      </c>
      <c r="B118" t="s">
        <v>96</v>
      </c>
      <c r="C118" t="s">
        <v>37</v>
      </c>
      <c r="D118" s="26">
        <v>0.17647058823529413</v>
      </c>
      <c r="E118" s="26">
        <v>0</v>
      </c>
      <c r="F118" s="26">
        <v>0.82352941176470595</v>
      </c>
      <c r="G118" s="26"/>
      <c r="H118" s="28"/>
      <c r="I118" s="8" t="s">
        <v>83</v>
      </c>
    </row>
    <row r="119" spans="1:18" hidden="1" x14ac:dyDescent="0.25">
      <c r="A119" t="s">
        <v>40</v>
      </c>
      <c r="B119" t="s">
        <v>96</v>
      </c>
      <c r="C119" t="s">
        <v>38</v>
      </c>
      <c r="D119" s="26">
        <v>-5.8823529411764705E-2</v>
      </c>
      <c r="E119" s="26">
        <v>0.66666666666666674</v>
      </c>
      <c r="F119" s="26">
        <v>0.76470588235294124</v>
      </c>
      <c r="G119" s="26"/>
      <c r="H119" s="28"/>
      <c r="I119" s="8" t="s">
        <v>83</v>
      </c>
    </row>
    <row r="120" spans="1:18" hidden="1" x14ac:dyDescent="0.25">
      <c r="A120" s="2" t="s">
        <v>40</v>
      </c>
      <c r="B120" s="2" t="s">
        <v>96</v>
      </c>
      <c r="C120" s="2" t="s">
        <v>39</v>
      </c>
      <c r="D120" s="27">
        <v>0</v>
      </c>
      <c r="E120" s="27">
        <v>0</v>
      </c>
      <c r="F120" s="27">
        <v>0.76470588235294124</v>
      </c>
      <c r="G120" s="27"/>
      <c r="H120" s="29"/>
      <c r="I120" s="18" t="s">
        <v>83</v>
      </c>
      <c r="J120" s="2"/>
      <c r="K120" s="2"/>
      <c r="L120" s="3"/>
      <c r="M120" s="3"/>
      <c r="N120" s="3"/>
      <c r="O120" s="3"/>
      <c r="P120" s="3"/>
      <c r="Q120" s="3"/>
      <c r="R120" s="3"/>
    </row>
    <row r="121" spans="1:18" hidden="1" x14ac:dyDescent="0.25">
      <c r="A121" t="s">
        <v>40</v>
      </c>
      <c r="B121" t="s">
        <v>97</v>
      </c>
      <c r="C121" t="s">
        <v>35</v>
      </c>
      <c r="D121" s="1">
        <v>0.17647058823529413</v>
      </c>
      <c r="E121" s="1">
        <v>0.66666666666666663</v>
      </c>
      <c r="F121" s="1">
        <v>0.17647058823529413</v>
      </c>
      <c r="G121" s="1">
        <v>0.6470588235294118</v>
      </c>
      <c r="H121" s="1">
        <v>1.3333333333333335</v>
      </c>
      <c r="M121" s="35"/>
      <c r="N121" s="36"/>
    </row>
    <row r="122" spans="1:18" hidden="1" x14ac:dyDescent="0.25">
      <c r="A122" t="s">
        <v>40</v>
      </c>
      <c r="B122" t="s">
        <v>97</v>
      </c>
      <c r="C122" t="s">
        <v>36</v>
      </c>
      <c r="D122" s="1">
        <v>0.11764705882352941</v>
      </c>
      <c r="E122" s="1">
        <v>0</v>
      </c>
      <c r="F122" s="1">
        <v>0.29411764705882354</v>
      </c>
      <c r="G122" s="1"/>
      <c r="K122">
        <v>34</v>
      </c>
      <c r="L122" s="1">
        <v>7598.8624</v>
      </c>
      <c r="M122" s="35">
        <v>34</v>
      </c>
      <c r="N122" s="36">
        <v>7598.8624</v>
      </c>
      <c r="Q122" s="1">
        <f>N122/N125</f>
        <v>13.615573387459754</v>
      </c>
      <c r="R122" s="1">
        <f>POWER(Q122,1/3)</f>
        <v>2.3878771429809387</v>
      </c>
    </row>
    <row r="123" spans="1:18" hidden="1" x14ac:dyDescent="0.25">
      <c r="A123" t="s">
        <v>40</v>
      </c>
      <c r="B123" t="s">
        <v>97</v>
      </c>
      <c r="C123" t="s">
        <v>37</v>
      </c>
      <c r="D123" s="1">
        <v>-5.8823529411764705E-2</v>
      </c>
      <c r="E123" s="1">
        <v>0.66666666666666674</v>
      </c>
      <c r="F123" s="1">
        <v>0.23529411764705882</v>
      </c>
      <c r="G123" s="1"/>
      <c r="K123">
        <v>38</v>
      </c>
      <c r="L123" s="1">
        <v>3307.4119999999998</v>
      </c>
      <c r="M123" s="35">
        <v>38</v>
      </c>
      <c r="N123" s="36">
        <v>3307.4119999999998</v>
      </c>
      <c r="P123" s="1">
        <f>N122/N123</f>
        <v>2.2975251949258211</v>
      </c>
    </row>
    <row r="124" spans="1:18" hidden="1" x14ac:dyDescent="0.25">
      <c r="A124" t="s">
        <v>40</v>
      </c>
      <c r="B124" t="s">
        <v>97</v>
      </c>
      <c r="C124" t="s">
        <v>38</v>
      </c>
      <c r="D124" s="1">
        <v>-0.29411764705882354</v>
      </c>
      <c r="E124" s="1">
        <v>0</v>
      </c>
      <c r="F124" s="1">
        <v>-5.8823529411764719E-2</v>
      </c>
      <c r="G124" s="1"/>
      <c r="K124">
        <v>42</v>
      </c>
      <c r="L124" s="1">
        <v>1376.4071999999901</v>
      </c>
      <c r="M124" s="35">
        <v>42</v>
      </c>
      <c r="N124" s="36">
        <v>1376.4071999999901</v>
      </c>
      <c r="P124" s="1">
        <f t="shared" ref="P124:P125" si="16">N123/N124</f>
        <v>2.4029313418296732</v>
      </c>
    </row>
    <row r="125" spans="1:18" hidden="1" x14ac:dyDescent="0.25">
      <c r="A125" s="2" t="s">
        <v>40</v>
      </c>
      <c r="B125" s="2" t="s">
        <v>97</v>
      </c>
      <c r="C125" s="2" t="s">
        <v>39</v>
      </c>
      <c r="D125" s="3">
        <v>0</v>
      </c>
      <c r="E125" s="3">
        <v>0</v>
      </c>
      <c r="F125" s="3">
        <v>-5.8823529411764719E-2</v>
      </c>
      <c r="G125" s="3"/>
      <c r="H125" s="2"/>
      <c r="I125" s="2"/>
      <c r="J125" s="2"/>
      <c r="K125" s="2">
        <v>46</v>
      </c>
      <c r="L125" s="3">
        <v>558.10080000000005</v>
      </c>
      <c r="M125" s="37">
        <v>46</v>
      </c>
      <c r="N125" s="38">
        <v>558.10080000000005</v>
      </c>
      <c r="O125" s="3"/>
      <c r="P125" s="3">
        <f t="shared" si="16"/>
        <v>2.466234056643513</v>
      </c>
      <c r="Q125" s="3"/>
      <c r="R125" s="3"/>
    </row>
    <row r="126" spans="1:18" hidden="1" x14ac:dyDescent="0.25">
      <c r="A126" t="s">
        <v>40</v>
      </c>
      <c r="B126" t="s">
        <v>99</v>
      </c>
      <c r="C126" t="s">
        <v>35</v>
      </c>
      <c r="D126" s="1">
        <v>0.41176470588235292</v>
      </c>
      <c r="E126" s="1">
        <v>0</v>
      </c>
      <c r="F126" s="1">
        <v>0.41176470588235292</v>
      </c>
      <c r="G126" s="1">
        <v>1.1176470588235294</v>
      </c>
      <c r="H126" s="1">
        <v>1.25</v>
      </c>
      <c r="M126" s="35"/>
      <c r="N126" s="36"/>
    </row>
    <row r="127" spans="1:18" hidden="1" x14ac:dyDescent="0.25">
      <c r="A127" t="s">
        <v>40</v>
      </c>
      <c r="B127" t="s">
        <v>99</v>
      </c>
      <c r="C127" t="s">
        <v>36</v>
      </c>
      <c r="D127" s="1">
        <v>0</v>
      </c>
      <c r="E127" s="1">
        <v>1</v>
      </c>
      <c r="F127" s="1">
        <v>0.41176470588235292</v>
      </c>
      <c r="G127" s="1"/>
      <c r="K127">
        <v>28</v>
      </c>
      <c r="L127" s="1">
        <v>6576.7392</v>
      </c>
      <c r="M127" s="35">
        <v>28</v>
      </c>
      <c r="N127" s="36">
        <v>6576.7392</v>
      </c>
      <c r="Q127" s="1">
        <f>N127/N130</f>
        <v>44.690350252510157</v>
      </c>
      <c r="R127" s="1">
        <f>POWER(Q127,1/3)</f>
        <v>3.5487160668721591</v>
      </c>
    </row>
    <row r="128" spans="1:18" hidden="1" x14ac:dyDescent="0.25">
      <c r="A128" t="s">
        <v>40</v>
      </c>
      <c r="B128" t="s">
        <v>99</v>
      </c>
      <c r="C128" t="s">
        <v>37</v>
      </c>
      <c r="D128" s="1">
        <v>-0.35294117647058826</v>
      </c>
      <c r="E128" s="1">
        <v>0</v>
      </c>
      <c r="F128" s="1">
        <v>5.8823529411764663E-2</v>
      </c>
      <c r="G128" s="1"/>
      <c r="K128">
        <v>36</v>
      </c>
      <c r="L128" s="1">
        <v>1550.404</v>
      </c>
      <c r="M128" s="35">
        <v>36</v>
      </c>
      <c r="N128" s="36">
        <v>1550.404</v>
      </c>
      <c r="P128" s="1">
        <f>N127/N128</f>
        <v>4.2419519041488538</v>
      </c>
    </row>
    <row r="129" spans="1:18" hidden="1" x14ac:dyDescent="0.25">
      <c r="A129" t="s">
        <v>40</v>
      </c>
      <c r="B129" t="s">
        <v>99</v>
      </c>
      <c r="C129" t="s">
        <v>38</v>
      </c>
      <c r="D129" s="1">
        <v>-0.35294117647058826</v>
      </c>
      <c r="E129" s="1">
        <v>0.24999999999999994</v>
      </c>
      <c r="F129" s="1">
        <v>-0.29411764705882359</v>
      </c>
      <c r="G129" s="1"/>
      <c r="K129">
        <v>42</v>
      </c>
      <c r="L129" s="1">
        <v>507.536</v>
      </c>
      <c r="M129" s="35">
        <v>42</v>
      </c>
      <c r="N129" s="36">
        <v>507.536</v>
      </c>
      <c r="P129" s="1">
        <f t="shared" ref="P129:P130" si="17">N128/N129</f>
        <v>3.0547665584313233</v>
      </c>
    </row>
    <row r="130" spans="1:18" hidden="1" x14ac:dyDescent="0.25">
      <c r="A130" s="2" t="s">
        <v>40</v>
      </c>
      <c r="B130" s="2" t="s">
        <v>99</v>
      </c>
      <c r="C130" s="2" t="s">
        <v>39</v>
      </c>
      <c r="D130" s="3">
        <v>0</v>
      </c>
      <c r="E130" s="3">
        <v>0</v>
      </c>
      <c r="F130" s="3">
        <v>-0.29411764705882359</v>
      </c>
      <c r="G130" s="3"/>
      <c r="H130" s="2"/>
      <c r="I130" s="2"/>
      <c r="J130" s="2"/>
      <c r="K130" s="2">
        <v>48</v>
      </c>
      <c r="L130" s="3">
        <v>147.16239999999999</v>
      </c>
      <c r="M130" s="37">
        <v>48</v>
      </c>
      <c r="N130" s="38">
        <v>147.16239999999999</v>
      </c>
      <c r="O130" s="3"/>
      <c r="P130" s="3">
        <f t="shared" si="17"/>
        <v>3.4488157301049727</v>
      </c>
      <c r="Q130" s="3"/>
      <c r="R130" s="3"/>
    </row>
    <row r="131" spans="1:18" hidden="1" x14ac:dyDescent="0.25">
      <c r="A131" t="s">
        <v>40</v>
      </c>
      <c r="B131" t="s">
        <v>100</v>
      </c>
      <c r="C131" t="s">
        <v>35</v>
      </c>
      <c r="D131" s="1">
        <v>0.41176470588235292</v>
      </c>
      <c r="E131" s="1">
        <v>0</v>
      </c>
      <c r="F131" s="1">
        <v>0.41176470588235292</v>
      </c>
      <c r="G131" s="1">
        <v>1.7058823529411764</v>
      </c>
      <c r="H131" s="1">
        <v>0.78333333333333321</v>
      </c>
      <c r="I131" s="8" t="s">
        <v>83</v>
      </c>
    </row>
    <row r="132" spans="1:18" hidden="1" x14ac:dyDescent="0.25">
      <c r="A132" t="s">
        <v>40</v>
      </c>
      <c r="B132" t="s">
        <v>100</v>
      </c>
      <c r="C132" t="s">
        <v>36</v>
      </c>
      <c r="D132" s="1">
        <v>-0.17647058823529413</v>
      </c>
      <c r="E132" s="1">
        <v>0.39999999999999997</v>
      </c>
      <c r="F132" s="1">
        <v>0.23529411764705879</v>
      </c>
      <c r="G132" s="1"/>
      <c r="I132" s="8" t="s">
        <v>83</v>
      </c>
    </row>
    <row r="133" spans="1:18" hidden="1" x14ac:dyDescent="0.25">
      <c r="A133" t="s">
        <v>40</v>
      </c>
      <c r="B133" t="s">
        <v>100</v>
      </c>
      <c r="C133" t="s">
        <v>37</v>
      </c>
      <c r="D133" s="1">
        <v>-0.35294117647058826</v>
      </c>
      <c r="E133" s="1">
        <v>0.24999999999999994</v>
      </c>
      <c r="F133" s="1">
        <v>-0.11764705882352947</v>
      </c>
      <c r="G133" s="1"/>
      <c r="I133" s="8" t="s">
        <v>83</v>
      </c>
    </row>
    <row r="134" spans="1:18" hidden="1" x14ac:dyDescent="0.25">
      <c r="A134" t="s">
        <v>40</v>
      </c>
      <c r="B134" t="s">
        <v>100</v>
      </c>
      <c r="C134" t="s">
        <v>38</v>
      </c>
      <c r="D134" s="1">
        <v>-0.76470588235294112</v>
      </c>
      <c r="E134" s="1">
        <v>0.13333333333333336</v>
      </c>
      <c r="F134" s="1">
        <v>-0.88235294117647056</v>
      </c>
      <c r="G134" s="1"/>
      <c r="I134" s="8" t="s">
        <v>83</v>
      </c>
    </row>
    <row r="135" spans="1:18" hidden="1" x14ac:dyDescent="0.25">
      <c r="A135" s="2" t="s">
        <v>40</v>
      </c>
      <c r="B135" s="2" t="s">
        <v>100</v>
      </c>
      <c r="C135" s="2" t="s">
        <v>39</v>
      </c>
      <c r="D135" s="3">
        <v>0</v>
      </c>
      <c r="E135" s="3">
        <v>0</v>
      </c>
      <c r="F135" s="3">
        <v>-0.88235294117647056</v>
      </c>
      <c r="G135" s="3"/>
      <c r="H135" s="2"/>
      <c r="I135" s="18" t="s">
        <v>83</v>
      </c>
      <c r="J135" s="2"/>
      <c r="K135" s="2"/>
      <c r="L135" s="3"/>
      <c r="M135" s="3"/>
      <c r="N135" s="3"/>
      <c r="O135" s="3"/>
      <c r="P135" s="3"/>
      <c r="Q135" s="3"/>
      <c r="R135" s="3"/>
    </row>
    <row r="136" spans="1:18" hidden="1" x14ac:dyDescent="0.25">
      <c r="A136" t="s">
        <v>40</v>
      </c>
      <c r="B136" t="s">
        <v>101</v>
      </c>
      <c r="C136" t="s">
        <v>35</v>
      </c>
      <c r="D136" s="1">
        <v>0.58823529411764708</v>
      </c>
      <c r="E136" s="1">
        <v>0</v>
      </c>
      <c r="F136" s="1">
        <v>0.58823529411764708</v>
      </c>
      <c r="G136" s="1">
        <v>0.88235294117647067</v>
      </c>
      <c r="H136" s="1">
        <v>0.5714285714285714</v>
      </c>
      <c r="M136" s="35"/>
      <c r="N136" s="36"/>
    </row>
    <row r="137" spans="1:18" hidden="1" x14ac:dyDescent="0.25">
      <c r="A137" t="s">
        <v>40</v>
      </c>
      <c r="B137" t="s">
        <v>101</v>
      </c>
      <c r="C137" t="s">
        <v>36</v>
      </c>
      <c r="D137" s="1">
        <v>5.8823529411764705E-2</v>
      </c>
      <c r="E137" s="1">
        <v>0</v>
      </c>
      <c r="F137" s="1">
        <v>0.6470588235294118</v>
      </c>
      <c r="G137" s="1"/>
      <c r="K137">
        <v>28</v>
      </c>
      <c r="L137" s="1">
        <v>6614.7223999999997</v>
      </c>
      <c r="M137" s="35">
        <v>28</v>
      </c>
      <c r="N137" s="36">
        <v>6614.7223999999997</v>
      </c>
      <c r="Q137" s="1">
        <f>N137/N140</f>
        <v>28.379038015348918</v>
      </c>
      <c r="R137" s="1">
        <f>POWER(Q137,1/3)</f>
        <v>3.0502297780967593</v>
      </c>
    </row>
    <row r="138" spans="1:18" hidden="1" x14ac:dyDescent="0.25">
      <c r="A138" t="s">
        <v>40</v>
      </c>
      <c r="B138" t="s">
        <v>101</v>
      </c>
      <c r="C138" t="s">
        <v>37</v>
      </c>
      <c r="D138" s="1">
        <v>-5.8823529411764705E-2</v>
      </c>
      <c r="E138" s="1">
        <v>0</v>
      </c>
      <c r="F138" s="1">
        <v>0.58823529411764708</v>
      </c>
      <c r="G138" s="1"/>
      <c r="K138">
        <v>36</v>
      </c>
      <c r="L138" s="1">
        <v>1828.1279999999999</v>
      </c>
      <c r="M138" s="35">
        <v>36</v>
      </c>
      <c r="N138" s="36">
        <v>1828.1279999999999</v>
      </c>
      <c r="P138" s="1">
        <f>N137/N138</f>
        <v>3.6183037511596563</v>
      </c>
    </row>
    <row r="139" spans="1:18" hidden="1" x14ac:dyDescent="0.25">
      <c r="A139" t="s">
        <v>40</v>
      </c>
      <c r="B139" t="s">
        <v>101</v>
      </c>
      <c r="C139" t="s">
        <v>38</v>
      </c>
      <c r="D139" s="1">
        <v>-0.17647058823529413</v>
      </c>
      <c r="E139" s="1">
        <v>0.5714285714285714</v>
      </c>
      <c r="F139" s="1">
        <v>0.41176470588235292</v>
      </c>
      <c r="G139" s="1"/>
      <c r="K139">
        <v>42</v>
      </c>
      <c r="L139" s="1">
        <v>669.44960000000003</v>
      </c>
      <c r="M139" s="35">
        <v>42</v>
      </c>
      <c r="N139" s="36">
        <v>669.44960000000003</v>
      </c>
      <c r="P139" s="1">
        <f t="shared" ref="P139:P140" si="18">N138/N139</f>
        <v>2.7307925794563173</v>
      </c>
    </row>
    <row r="140" spans="1:18" hidden="1" x14ac:dyDescent="0.25">
      <c r="A140" s="2" t="s">
        <v>40</v>
      </c>
      <c r="B140" s="2" t="s">
        <v>101</v>
      </c>
      <c r="C140" s="2" t="s">
        <v>39</v>
      </c>
      <c r="D140" s="3">
        <v>0</v>
      </c>
      <c r="E140" s="3">
        <v>0</v>
      </c>
      <c r="F140" s="3">
        <v>0.41176470588235292</v>
      </c>
      <c r="G140" s="3"/>
      <c r="H140" s="2"/>
      <c r="I140" s="2"/>
      <c r="J140" s="2"/>
      <c r="K140" s="2">
        <v>48</v>
      </c>
      <c r="L140" s="3">
        <v>233.0848</v>
      </c>
      <c r="M140" s="37">
        <v>48</v>
      </c>
      <c r="N140" s="38">
        <v>233.0848</v>
      </c>
      <c r="O140" s="3"/>
      <c r="P140" s="3">
        <f t="shared" si="18"/>
        <v>2.8721289419129863</v>
      </c>
      <c r="Q140" s="3"/>
      <c r="R140" s="3"/>
    </row>
    <row r="141" spans="1:18" hidden="1" x14ac:dyDescent="0.25">
      <c r="A141" t="s">
        <v>40</v>
      </c>
      <c r="B141" t="s">
        <v>102</v>
      </c>
      <c r="C141" t="s">
        <v>35</v>
      </c>
      <c r="D141" s="1">
        <v>0.58823529411764708</v>
      </c>
      <c r="E141" s="1">
        <v>0</v>
      </c>
      <c r="F141" s="1">
        <v>0.58823529411764708</v>
      </c>
      <c r="G141" s="1">
        <v>0.94852941176470595</v>
      </c>
      <c r="H141" s="1">
        <v>0.5</v>
      </c>
      <c r="I141" s="8" t="s">
        <v>83</v>
      </c>
    </row>
    <row r="142" spans="1:18" hidden="1" x14ac:dyDescent="0.25">
      <c r="A142" t="s">
        <v>40</v>
      </c>
      <c r="B142" t="s">
        <v>102</v>
      </c>
      <c r="C142" t="s">
        <v>36</v>
      </c>
      <c r="D142" s="1">
        <v>0.11764705882352941</v>
      </c>
      <c r="E142" s="1">
        <v>0</v>
      </c>
      <c r="F142" s="1">
        <v>0.70588235294117652</v>
      </c>
      <c r="G142" s="1"/>
      <c r="I142" s="8" t="s">
        <v>83</v>
      </c>
    </row>
    <row r="143" spans="1:18" hidden="1" x14ac:dyDescent="0.25">
      <c r="A143" t="s">
        <v>40</v>
      </c>
      <c r="B143" t="s">
        <v>102</v>
      </c>
      <c r="C143" t="s">
        <v>37</v>
      </c>
      <c r="D143" s="1">
        <v>0.11764705882352941</v>
      </c>
      <c r="E143" s="1">
        <v>0</v>
      </c>
      <c r="F143" s="1">
        <v>0.82352941176470595</v>
      </c>
      <c r="G143" s="1"/>
      <c r="I143" s="8" t="s">
        <v>83</v>
      </c>
    </row>
    <row r="144" spans="1:18" hidden="1" x14ac:dyDescent="0.25">
      <c r="A144" t="s">
        <v>40</v>
      </c>
      <c r="B144" t="s">
        <v>102</v>
      </c>
      <c r="C144" t="s">
        <v>38</v>
      </c>
      <c r="D144" s="1">
        <v>-0.125</v>
      </c>
      <c r="E144" s="1">
        <v>0.5</v>
      </c>
      <c r="F144" s="1">
        <v>0.69852941176470595</v>
      </c>
      <c r="G144" s="1"/>
      <c r="I144" s="8" t="s">
        <v>83</v>
      </c>
    </row>
    <row r="145" spans="1:18" hidden="1" x14ac:dyDescent="0.25">
      <c r="A145" s="2" t="s">
        <v>40</v>
      </c>
      <c r="B145" s="2" t="s">
        <v>102</v>
      </c>
      <c r="C145" s="2" t="s">
        <v>39</v>
      </c>
      <c r="D145" s="3">
        <v>0</v>
      </c>
      <c r="E145" s="3">
        <v>0</v>
      </c>
      <c r="F145" s="3">
        <v>0.69852941176470595</v>
      </c>
      <c r="G145" s="3"/>
      <c r="H145" s="2"/>
      <c r="I145" s="18" t="s">
        <v>83</v>
      </c>
      <c r="J145" s="2"/>
      <c r="K145" s="2"/>
      <c r="L145" s="3"/>
      <c r="M145" s="3"/>
      <c r="N145" s="3"/>
      <c r="O145" s="3"/>
      <c r="P145" s="3"/>
      <c r="Q145" s="3"/>
      <c r="R145" s="3"/>
    </row>
    <row r="146" spans="1:18" hidden="1" x14ac:dyDescent="0.25">
      <c r="A146" t="s">
        <v>40</v>
      </c>
      <c r="B146" t="s">
        <v>103</v>
      </c>
      <c r="C146" t="s">
        <v>35</v>
      </c>
      <c r="D146" s="26">
        <v>0.11764705882352941</v>
      </c>
      <c r="E146" s="26">
        <v>0.74999999999999989</v>
      </c>
      <c r="F146" s="26">
        <v>0.11764705882352941</v>
      </c>
      <c r="G146" s="26">
        <v>0.11764705882352941</v>
      </c>
      <c r="H146" s="26">
        <v>1.75</v>
      </c>
      <c r="I146" s="8" t="s">
        <v>83</v>
      </c>
    </row>
    <row r="147" spans="1:18" hidden="1" x14ac:dyDescent="0.25">
      <c r="A147" t="s">
        <v>40</v>
      </c>
      <c r="B147" t="s">
        <v>103</v>
      </c>
      <c r="C147" t="s">
        <v>36</v>
      </c>
      <c r="D147" s="26">
        <v>0</v>
      </c>
      <c r="E147" s="26">
        <v>1</v>
      </c>
      <c r="F147" s="26">
        <v>0.11764705882352941</v>
      </c>
      <c r="G147" s="26"/>
      <c r="H147" s="28"/>
      <c r="I147" s="8" t="s">
        <v>83</v>
      </c>
    </row>
    <row r="148" spans="1:18" hidden="1" x14ac:dyDescent="0.25">
      <c r="A148" t="s">
        <v>40</v>
      </c>
      <c r="B148" t="s">
        <v>103</v>
      </c>
      <c r="C148" t="s">
        <v>37</v>
      </c>
      <c r="D148" s="26">
        <v>0</v>
      </c>
      <c r="E148" s="14">
        <v>0</v>
      </c>
      <c r="F148" s="26">
        <v>0.11764705882352941</v>
      </c>
      <c r="G148" s="26"/>
      <c r="H148" s="28"/>
      <c r="I148" s="8" t="s">
        <v>83</v>
      </c>
    </row>
    <row r="149" spans="1:18" hidden="1" x14ac:dyDescent="0.25">
      <c r="A149" t="s">
        <v>40</v>
      </c>
      <c r="B149" t="s">
        <v>103</v>
      </c>
      <c r="C149" t="s">
        <v>38</v>
      </c>
      <c r="D149" s="26">
        <v>0</v>
      </c>
      <c r="E149" s="14">
        <v>0</v>
      </c>
      <c r="F149" s="26">
        <v>0.11764705882352941</v>
      </c>
      <c r="G149" s="26"/>
      <c r="H149" s="28"/>
      <c r="I149" s="8" t="s">
        <v>83</v>
      </c>
    </row>
    <row r="150" spans="1:18" hidden="1" x14ac:dyDescent="0.25">
      <c r="A150" s="2" t="s">
        <v>40</v>
      </c>
      <c r="B150" s="2" t="s">
        <v>103</v>
      </c>
      <c r="C150" s="2" t="s">
        <v>39</v>
      </c>
      <c r="D150" s="27">
        <v>0</v>
      </c>
      <c r="E150" s="27">
        <v>0</v>
      </c>
      <c r="F150" s="27">
        <v>0.11764705882352941</v>
      </c>
      <c r="G150" s="27"/>
      <c r="H150" s="29"/>
      <c r="I150" s="18" t="s">
        <v>83</v>
      </c>
      <c r="J150" s="2"/>
      <c r="K150" s="2"/>
      <c r="L150" s="3"/>
      <c r="M150" s="3"/>
      <c r="N150" s="3"/>
      <c r="O150" s="3"/>
      <c r="P150" s="3"/>
      <c r="Q150" s="3"/>
      <c r="R150" s="3"/>
    </row>
    <row r="151" spans="1:18" hidden="1" x14ac:dyDescent="0.25">
      <c r="A151" t="s">
        <v>40</v>
      </c>
      <c r="B151" t="s">
        <v>104</v>
      </c>
      <c r="C151" t="s">
        <v>35</v>
      </c>
      <c r="D151" s="26">
        <v>0.23529411764705882</v>
      </c>
      <c r="E151" s="26">
        <v>0</v>
      </c>
      <c r="F151" s="26">
        <v>0.23529411764705882</v>
      </c>
      <c r="G151" s="26">
        <v>0.29411764705882354</v>
      </c>
      <c r="H151" s="26">
        <v>0.79999999999999993</v>
      </c>
      <c r="I151" s="8" t="s">
        <v>83</v>
      </c>
    </row>
    <row r="152" spans="1:18" hidden="1" x14ac:dyDescent="0.25">
      <c r="A152" t="s">
        <v>40</v>
      </c>
      <c r="B152" t="s">
        <v>104</v>
      </c>
      <c r="C152" t="s">
        <v>36</v>
      </c>
      <c r="D152" s="26">
        <v>-5.8823529411764705E-2</v>
      </c>
      <c r="E152" s="26">
        <v>0.79999999999999993</v>
      </c>
      <c r="F152" s="26">
        <v>0.1764705882352941</v>
      </c>
      <c r="G152" s="26"/>
      <c r="H152" s="28"/>
      <c r="I152" s="8" t="s">
        <v>83</v>
      </c>
    </row>
    <row r="153" spans="1:18" hidden="1" x14ac:dyDescent="0.25">
      <c r="A153" t="s">
        <v>40</v>
      </c>
      <c r="B153" t="s">
        <v>104</v>
      </c>
      <c r="C153" t="s">
        <v>37</v>
      </c>
      <c r="D153" s="26">
        <v>0</v>
      </c>
      <c r="E153" s="14">
        <v>0</v>
      </c>
      <c r="F153" s="26">
        <v>0.1764705882352941</v>
      </c>
      <c r="G153" s="26"/>
      <c r="H153" s="28"/>
      <c r="I153" s="8" t="s">
        <v>83</v>
      </c>
    </row>
    <row r="154" spans="1:18" hidden="1" x14ac:dyDescent="0.25">
      <c r="A154" t="s">
        <v>40</v>
      </c>
      <c r="B154" t="s">
        <v>104</v>
      </c>
      <c r="C154" t="s">
        <v>38</v>
      </c>
      <c r="D154" s="26">
        <v>0</v>
      </c>
      <c r="E154" s="14">
        <v>0</v>
      </c>
      <c r="F154" s="26">
        <v>0.1764705882352941</v>
      </c>
      <c r="G154" s="26"/>
      <c r="H154" s="28"/>
      <c r="I154" s="8" t="s">
        <v>83</v>
      </c>
    </row>
    <row r="155" spans="1:18" hidden="1" x14ac:dyDescent="0.25">
      <c r="A155" s="2" t="s">
        <v>40</v>
      </c>
      <c r="B155" s="2" t="s">
        <v>104</v>
      </c>
      <c r="C155" s="2" t="s">
        <v>39</v>
      </c>
      <c r="D155" s="27">
        <v>0</v>
      </c>
      <c r="E155" s="27">
        <v>0</v>
      </c>
      <c r="F155" s="27">
        <v>0.1764705882352941</v>
      </c>
      <c r="G155" s="27"/>
      <c r="H155" s="29"/>
      <c r="I155" s="18" t="s">
        <v>83</v>
      </c>
      <c r="J155" s="2"/>
      <c r="K155" s="2"/>
      <c r="L155" s="3"/>
      <c r="M155" s="3"/>
      <c r="N155" s="3"/>
      <c r="O155" s="3"/>
      <c r="P155" s="3"/>
      <c r="Q155" s="3"/>
      <c r="R155" s="3"/>
    </row>
    <row r="156" spans="1:18" hidden="1" x14ac:dyDescent="0.25">
      <c r="A156" t="s">
        <v>40</v>
      </c>
      <c r="B156" t="s">
        <v>105</v>
      </c>
      <c r="C156" t="s">
        <v>35</v>
      </c>
      <c r="D156" s="1">
        <v>0.52941176470588236</v>
      </c>
      <c r="E156" s="1">
        <v>0</v>
      </c>
      <c r="F156" s="1">
        <v>0.52941176470588236</v>
      </c>
      <c r="G156" s="1">
        <v>1.0588235294117647</v>
      </c>
      <c r="H156" s="1">
        <v>0.28571428571428564</v>
      </c>
      <c r="K156" s="19"/>
      <c r="M156" s="35"/>
      <c r="N156" s="36"/>
    </row>
    <row r="157" spans="1:18" hidden="1" x14ac:dyDescent="0.25">
      <c r="A157" t="s">
        <v>40</v>
      </c>
      <c r="B157" t="s">
        <v>105</v>
      </c>
      <c r="C157" t="s">
        <v>36</v>
      </c>
      <c r="D157" s="1">
        <v>-0.23529411764705882</v>
      </c>
      <c r="E157" s="1">
        <v>0</v>
      </c>
      <c r="F157" s="1">
        <v>0.29411764705882354</v>
      </c>
      <c r="G157" s="1"/>
      <c r="K157" s="19">
        <v>24</v>
      </c>
      <c r="M157" s="35">
        <v>24</v>
      </c>
      <c r="N157" s="36"/>
      <c r="Q157" s="1">
        <f>N157/N160</f>
        <v>0</v>
      </c>
      <c r="R157" s="1">
        <f>POWER(Q157,1/3)</f>
        <v>0</v>
      </c>
    </row>
    <row r="158" spans="1:18" hidden="1" x14ac:dyDescent="0.25">
      <c r="A158" t="s">
        <v>40</v>
      </c>
      <c r="B158" t="s">
        <v>105</v>
      </c>
      <c r="C158" t="s">
        <v>37</v>
      </c>
      <c r="D158" s="1">
        <v>-0.29411764705882354</v>
      </c>
      <c r="E158" s="1">
        <v>0.28571428571428564</v>
      </c>
      <c r="F158" s="1">
        <v>0</v>
      </c>
      <c r="G158" s="1"/>
      <c r="K158" s="19">
        <v>32</v>
      </c>
      <c r="L158" s="1">
        <v>4074.7689999999998</v>
      </c>
      <c r="M158" s="35">
        <v>32</v>
      </c>
      <c r="N158" s="36">
        <v>4074.7689999999998</v>
      </c>
      <c r="P158" s="1">
        <f>N157/N158</f>
        <v>0</v>
      </c>
    </row>
    <row r="159" spans="1:18" hidden="1" x14ac:dyDescent="0.25">
      <c r="A159" t="s">
        <v>40</v>
      </c>
      <c r="B159" t="s">
        <v>105</v>
      </c>
      <c r="C159" t="s">
        <v>38</v>
      </c>
      <c r="D159" s="1">
        <v>0</v>
      </c>
      <c r="E159" s="14">
        <v>0</v>
      </c>
      <c r="F159" s="1">
        <v>0</v>
      </c>
      <c r="G159" s="1"/>
      <c r="K159" s="19">
        <v>38</v>
      </c>
      <c r="L159" s="1">
        <v>1832.058</v>
      </c>
      <c r="M159" s="35">
        <v>38</v>
      </c>
      <c r="N159" s="36">
        <v>1832.058</v>
      </c>
      <c r="P159" s="1">
        <f t="shared" ref="P159:P160" si="19">N158/N159</f>
        <v>2.2241484712820228</v>
      </c>
    </row>
    <row r="160" spans="1:18" hidden="1" x14ac:dyDescent="0.25">
      <c r="A160" s="2" t="s">
        <v>40</v>
      </c>
      <c r="B160" s="2" t="s">
        <v>105</v>
      </c>
      <c r="C160" s="2" t="s">
        <v>39</v>
      </c>
      <c r="D160" s="3">
        <v>0</v>
      </c>
      <c r="E160" s="3">
        <v>0</v>
      </c>
      <c r="F160" s="3">
        <v>0</v>
      </c>
      <c r="G160" s="3"/>
      <c r="H160" s="2"/>
      <c r="I160" s="2"/>
      <c r="J160" s="2"/>
      <c r="K160" s="21">
        <v>44</v>
      </c>
      <c r="L160" s="3">
        <v>778.76080000000002</v>
      </c>
      <c r="M160" s="37">
        <v>44</v>
      </c>
      <c r="N160" s="38">
        <v>778.76080000000002</v>
      </c>
      <c r="O160" s="3"/>
      <c r="P160" s="3">
        <f t="shared" si="19"/>
        <v>2.3525298140327555</v>
      </c>
      <c r="Q160" s="3"/>
      <c r="R160" s="3"/>
    </row>
    <row r="161" spans="1:18" hidden="1" x14ac:dyDescent="0.25">
      <c r="A161" t="s">
        <v>40</v>
      </c>
      <c r="B161" t="s">
        <v>107</v>
      </c>
      <c r="C161" t="s">
        <v>35</v>
      </c>
      <c r="D161" s="1">
        <v>0.11764705882352941</v>
      </c>
      <c r="E161" s="1">
        <v>0.66666666666666674</v>
      </c>
      <c r="F161" s="1">
        <v>0.11764705882352941</v>
      </c>
      <c r="G161" s="1">
        <v>0.70588235294117641</v>
      </c>
      <c r="H161" s="1">
        <v>1.6666666666666667</v>
      </c>
      <c r="I161" s="8" t="s">
        <v>83</v>
      </c>
    </row>
    <row r="162" spans="1:18" hidden="1" x14ac:dyDescent="0.25">
      <c r="A162" t="s">
        <v>40</v>
      </c>
      <c r="B162" t="s">
        <v>107</v>
      </c>
      <c r="C162" t="s">
        <v>36</v>
      </c>
      <c r="D162" s="1">
        <v>0</v>
      </c>
      <c r="E162" s="1">
        <v>1</v>
      </c>
      <c r="F162" s="1">
        <v>0.11764705882352941</v>
      </c>
      <c r="G162" s="1"/>
      <c r="I162" s="8" t="s">
        <v>83</v>
      </c>
    </row>
    <row r="163" spans="1:18" hidden="1" x14ac:dyDescent="0.25">
      <c r="A163" t="s">
        <v>40</v>
      </c>
      <c r="B163" t="s">
        <v>107</v>
      </c>
      <c r="C163" t="s">
        <v>37</v>
      </c>
      <c r="D163" s="1">
        <v>-0.17647058823529413</v>
      </c>
      <c r="E163" s="1">
        <v>0</v>
      </c>
      <c r="F163" s="1">
        <v>-5.8823529411764719E-2</v>
      </c>
      <c r="G163" s="1"/>
      <c r="I163" s="8" t="s">
        <v>83</v>
      </c>
    </row>
    <row r="164" spans="1:18" hidden="1" x14ac:dyDescent="0.25">
      <c r="A164" t="s">
        <v>40</v>
      </c>
      <c r="B164" t="s">
        <v>107</v>
      </c>
      <c r="C164" t="s">
        <v>38</v>
      </c>
      <c r="D164" s="1">
        <v>-0.41176470588235292</v>
      </c>
      <c r="E164" s="1">
        <v>0</v>
      </c>
      <c r="F164" s="1">
        <v>-0.47058823529411764</v>
      </c>
      <c r="G164" s="1"/>
      <c r="I164" s="8" t="s">
        <v>83</v>
      </c>
    </row>
    <row r="165" spans="1:18" hidden="1" x14ac:dyDescent="0.25">
      <c r="A165" s="2" t="s">
        <v>40</v>
      </c>
      <c r="B165" s="2" t="s">
        <v>107</v>
      </c>
      <c r="C165" s="2" t="s">
        <v>39</v>
      </c>
      <c r="D165" s="3">
        <v>0</v>
      </c>
      <c r="E165" s="3">
        <v>0</v>
      </c>
      <c r="F165" s="3">
        <v>-0.47058823529411764</v>
      </c>
      <c r="G165" s="3"/>
      <c r="H165" s="2"/>
      <c r="I165" s="18" t="s">
        <v>83</v>
      </c>
      <c r="J165" s="2"/>
      <c r="K165" s="2"/>
      <c r="L165" s="3"/>
      <c r="M165" s="3"/>
      <c r="N165" s="3"/>
      <c r="O165" s="3"/>
      <c r="P165" s="3"/>
      <c r="Q165" s="3"/>
      <c r="R165" s="3"/>
    </row>
    <row r="166" spans="1:18" hidden="1" x14ac:dyDescent="0.25">
      <c r="A166" t="s">
        <v>40</v>
      </c>
      <c r="B166" t="s">
        <v>108</v>
      </c>
      <c r="C166" t="s">
        <v>35</v>
      </c>
      <c r="D166" s="1">
        <v>0.29411764705882354</v>
      </c>
      <c r="E166" s="1">
        <v>0</v>
      </c>
      <c r="F166" s="1">
        <v>0.29411764705882354</v>
      </c>
      <c r="G166" s="1">
        <v>1</v>
      </c>
      <c r="H166" s="1">
        <v>1.2999999999999998</v>
      </c>
      <c r="I166" s="8" t="s">
        <v>83</v>
      </c>
    </row>
    <row r="167" spans="1:18" hidden="1" x14ac:dyDescent="0.25">
      <c r="A167" t="s">
        <v>40</v>
      </c>
      <c r="B167" t="s">
        <v>108</v>
      </c>
      <c r="C167" t="s">
        <v>36</v>
      </c>
      <c r="D167" s="1">
        <v>0.41176470588235292</v>
      </c>
      <c r="E167" s="1">
        <v>0</v>
      </c>
      <c r="F167" s="1">
        <v>0.70588235294117641</v>
      </c>
      <c r="G167" s="1"/>
      <c r="I167" s="8" t="s">
        <v>83</v>
      </c>
    </row>
    <row r="168" spans="1:18" hidden="1" x14ac:dyDescent="0.25">
      <c r="A168" t="s">
        <v>40</v>
      </c>
      <c r="B168" t="s">
        <v>108</v>
      </c>
      <c r="C168" t="s">
        <v>37</v>
      </c>
      <c r="D168" s="1">
        <v>5.8823529411764705E-2</v>
      </c>
      <c r="E168" s="1">
        <v>0.79999999999999993</v>
      </c>
      <c r="F168" s="1">
        <v>0.76470588235294112</v>
      </c>
      <c r="G168" s="1"/>
      <c r="I168" s="8" t="s">
        <v>83</v>
      </c>
    </row>
    <row r="169" spans="1:18" hidden="1" x14ac:dyDescent="0.25">
      <c r="A169" t="s">
        <v>40</v>
      </c>
      <c r="B169" t="s">
        <v>108</v>
      </c>
      <c r="C169" t="s">
        <v>38</v>
      </c>
      <c r="D169" s="1">
        <v>-0.23529411764705882</v>
      </c>
      <c r="E169" s="1">
        <v>0.5</v>
      </c>
      <c r="F169" s="1">
        <v>0.52941176470588225</v>
      </c>
      <c r="G169" s="1"/>
      <c r="I169" s="8" t="s">
        <v>83</v>
      </c>
    </row>
    <row r="170" spans="1:18" hidden="1" x14ac:dyDescent="0.25">
      <c r="A170" s="2" t="s">
        <v>40</v>
      </c>
      <c r="B170" s="2" t="s">
        <v>108</v>
      </c>
      <c r="C170" s="2" t="s">
        <v>39</v>
      </c>
      <c r="D170" s="3">
        <v>0</v>
      </c>
      <c r="E170" s="3">
        <v>0</v>
      </c>
      <c r="F170" s="3">
        <v>0.52941176470588225</v>
      </c>
      <c r="G170" s="3"/>
      <c r="H170" s="2"/>
      <c r="I170" s="18" t="s">
        <v>83</v>
      </c>
      <c r="J170" s="2"/>
      <c r="K170" s="2"/>
      <c r="L170" s="3"/>
      <c r="M170" s="3"/>
      <c r="N170" s="3"/>
      <c r="O170" s="3"/>
      <c r="P170" s="3"/>
      <c r="Q170" s="3"/>
      <c r="R170" s="3"/>
    </row>
    <row r="171" spans="1:18" hidden="1" x14ac:dyDescent="0.25">
      <c r="A171" t="s">
        <v>40</v>
      </c>
      <c r="B171" t="s">
        <v>109</v>
      </c>
      <c r="C171" t="s">
        <v>35</v>
      </c>
      <c r="D171" s="1">
        <v>0.35294117647058826</v>
      </c>
      <c r="E171" s="1">
        <v>0.5</v>
      </c>
      <c r="F171" s="1">
        <v>0.35294117647058826</v>
      </c>
      <c r="G171" s="1">
        <v>1.1764705882352939</v>
      </c>
      <c r="H171" s="1">
        <v>1.0555555555555556</v>
      </c>
      <c r="I171" s="8" t="s">
        <v>83</v>
      </c>
    </row>
    <row r="172" spans="1:18" hidden="1" x14ac:dyDescent="0.25">
      <c r="A172" t="s">
        <v>40</v>
      </c>
      <c r="B172" t="s">
        <v>109</v>
      </c>
      <c r="C172" t="s">
        <v>36</v>
      </c>
      <c r="D172" s="1">
        <v>0.17647058823529413</v>
      </c>
      <c r="E172" s="1">
        <v>0</v>
      </c>
      <c r="F172" s="1">
        <v>0.52941176470588236</v>
      </c>
      <c r="G172" s="1"/>
      <c r="I172" s="8" t="s">
        <v>83</v>
      </c>
    </row>
    <row r="173" spans="1:18" hidden="1" x14ac:dyDescent="0.25">
      <c r="A173" t="s">
        <v>40</v>
      </c>
      <c r="B173" t="s">
        <v>109</v>
      </c>
      <c r="C173" t="s">
        <v>37</v>
      </c>
      <c r="D173" s="1">
        <v>-0.23529411764705882</v>
      </c>
      <c r="E173" s="1">
        <v>0.33333333333333337</v>
      </c>
      <c r="F173" s="1">
        <v>0.29411764705882354</v>
      </c>
      <c r="G173" s="1"/>
      <c r="I173" s="8" t="s">
        <v>83</v>
      </c>
    </row>
    <row r="174" spans="1:18" hidden="1" x14ac:dyDescent="0.25">
      <c r="A174" t="s">
        <v>40</v>
      </c>
      <c r="B174" t="s">
        <v>109</v>
      </c>
      <c r="C174" t="s">
        <v>38</v>
      </c>
      <c r="D174" s="1">
        <v>-0.41176470588235292</v>
      </c>
      <c r="E174" s="1">
        <v>0.22222222222222227</v>
      </c>
      <c r="F174" s="1">
        <v>-0.11764705882352938</v>
      </c>
      <c r="G174" s="1"/>
      <c r="I174" s="8" t="s">
        <v>83</v>
      </c>
    </row>
    <row r="175" spans="1:18" hidden="1" x14ac:dyDescent="0.25">
      <c r="A175" s="2" t="s">
        <v>40</v>
      </c>
      <c r="B175" s="2" t="s">
        <v>109</v>
      </c>
      <c r="C175" s="2" t="s">
        <v>39</v>
      </c>
      <c r="D175" s="3">
        <v>0</v>
      </c>
      <c r="E175" s="3">
        <v>0</v>
      </c>
      <c r="F175" s="3">
        <v>-0.11764705882352938</v>
      </c>
      <c r="G175" s="3"/>
      <c r="H175" s="2"/>
      <c r="I175" s="18" t="s">
        <v>83</v>
      </c>
      <c r="J175" s="2"/>
      <c r="K175" s="2"/>
      <c r="L175" s="3"/>
      <c r="M175" s="3"/>
      <c r="N175" s="3"/>
      <c r="O175" s="3"/>
      <c r="P175" s="3"/>
      <c r="Q175" s="3"/>
      <c r="R175" s="3"/>
    </row>
    <row r="176" spans="1:18" hidden="1" x14ac:dyDescent="0.25">
      <c r="A176" t="s">
        <v>40</v>
      </c>
      <c r="B176" t="s">
        <v>110</v>
      </c>
      <c r="C176" t="s">
        <v>35</v>
      </c>
      <c r="D176" s="1">
        <v>0.29411764705882354</v>
      </c>
      <c r="E176" s="1">
        <v>0.28571428571428564</v>
      </c>
      <c r="F176" s="1">
        <v>0.29411764705882354</v>
      </c>
      <c r="G176" s="1">
        <v>0.94117647058823539</v>
      </c>
      <c r="H176" s="1">
        <v>0.97142857142857131</v>
      </c>
      <c r="K176" s="19"/>
      <c r="M176" s="35"/>
      <c r="N176" s="36"/>
    </row>
    <row r="177" spans="1:18" hidden="1" x14ac:dyDescent="0.25">
      <c r="A177" t="s">
        <v>40</v>
      </c>
      <c r="B177" t="s">
        <v>110</v>
      </c>
      <c r="C177" t="s">
        <v>36</v>
      </c>
      <c r="D177" s="1">
        <v>0.29411764705882354</v>
      </c>
      <c r="E177" s="1">
        <v>0.28571428571428564</v>
      </c>
      <c r="F177" s="1">
        <v>0.58823529411764708</v>
      </c>
      <c r="G177" s="1"/>
      <c r="K177" s="19">
        <v>34</v>
      </c>
      <c r="L177" s="1">
        <v>3851.9648000000002</v>
      </c>
      <c r="M177" s="35">
        <v>34</v>
      </c>
      <c r="N177" s="36">
        <v>3851.9648000000002</v>
      </c>
      <c r="Q177" s="1">
        <f>N177/N180</f>
        <v>9.7883660699401922</v>
      </c>
      <c r="R177" s="1">
        <f>POWER(Q177,1/3)</f>
        <v>2.1391278122424042</v>
      </c>
    </row>
    <row r="178" spans="1:18" hidden="1" x14ac:dyDescent="0.25">
      <c r="A178" t="s">
        <v>40</v>
      </c>
      <c r="B178" t="s">
        <v>110</v>
      </c>
      <c r="C178" t="s">
        <v>37</v>
      </c>
      <c r="D178" s="1">
        <v>-0.17647058823529413</v>
      </c>
      <c r="E178" s="1">
        <v>0</v>
      </c>
      <c r="F178" s="1">
        <v>0.41176470588235292</v>
      </c>
      <c r="G178" s="1"/>
      <c r="K178" s="19">
        <v>40</v>
      </c>
      <c r="L178" s="1">
        <v>1681.604</v>
      </c>
      <c r="M178" s="35">
        <v>40</v>
      </c>
      <c r="N178" s="36">
        <v>1681.604</v>
      </c>
      <c r="P178" s="1">
        <f>N177/N178</f>
        <v>2.2906491659153998</v>
      </c>
    </row>
    <row r="179" spans="1:18" hidden="1" x14ac:dyDescent="0.25">
      <c r="A179" t="s">
        <v>40</v>
      </c>
      <c r="B179" t="s">
        <v>110</v>
      </c>
      <c r="C179" t="s">
        <v>38</v>
      </c>
      <c r="D179" s="1">
        <v>-0.17647058823529413</v>
      </c>
      <c r="E179" s="1">
        <v>0.39999999999999997</v>
      </c>
      <c r="F179" s="1">
        <v>0.23529411764705879</v>
      </c>
      <c r="G179" s="1"/>
      <c r="K179" s="19">
        <v>46</v>
      </c>
      <c r="L179" s="1">
        <v>722.11360000000002</v>
      </c>
      <c r="M179" s="35">
        <v>46</v>
      </c>
      <c r="N179" s="36">
        <v>722.11360000000002</v>
      </c>
      <c r="P179" s="1">
        <f t="shared" ref="P179:P180" si="20">N178/N179</f>
        <v>2.3287250094721936</v>
      </c>
    </row>
    <row r="180" spans="1:18" hidden="1" x14ac:dyDescent="0.25">
      <c r="A180" s="2" t="s">
        <v>40</v>
      </c>
      <c r="B180" s="2" t="s">
        <v>110</v>
      </c>
      <c r="C180" s="2" t="s">
        <v>39</v>
      </c>
      <c r="D180" s="3">
        <v>0</v>
      </c>
      <c r="E180" s="3">
        <v>0</v>
      </c>
      <c r="F180" s="3">
        <v>0.23529411764705879</v>
      </c>
      <c r="G180" s="3"/>
      <c r="H180" s="2"/>
      <c r="I180" s="2"/>
      <c r="J180" s="2"/>
      <c r="K180" s="21">
        <v>50</v>
      </c>
      <c r="L180" s="3">
        <v>393.52480000000003</v>
      </c>
      <c r="M180" s="37">
        <v>50</v>
      </c>
      <c r="N180" s="38">
        <v>393.52480000000003</v>
      </c>
      <c r="O180" s="3"/>
      <c r="P180" s="3">
        <f t="shared" si="20"/>
        <v>1.8349887986729172</v>
      </c>
      <c r="Q180" s="3"/>
      <c r="R180" s="3"/>
    </row>
    <row r="181" spans="1:18" hidden="1" x14ac:dyDescent="0.25">
      <c r="A181" t="s">
        <v>40</v>
      </c>
      <c r="B181" t="s">
        <v>111</v>
      </c>
      <c r="C181" t="s">
        <v>35</v>
      </c>
      <c r="D181" s="26">
        <v>0.52941176470588236</v>
      </c>
      <c r="E181" s="26">
        <v>0.18181818181818185</v>
      </c>
      <c r="F181" s="26">
        <v>0.52941176470588236</v>
      </c>
      <c r="G181" s="26">
        <v>1.5294117647058822</v>
      </c>
      <c r="H181" s="26">
        <v>0.40404040404040409</v>
      </c>
      <c r="K181" s="19"/>
      <c r="M181" s="35"/>
      <c r="N181" s="36"/>
    </row>
    <row r="182" spans="1:18" hidden="1" x14ac:dyDescent="0.25">
      <c r="A182" t="s">
        <v>40</v>
      </c>
      <c r="B182" t="s">
        <v>111</v>
      </c>
      <c r="C182" t="s">
        <v>36</v>
      </c>
      <c r="D182" s="26">
        <v>0.35294117647058826</v>
      </c>
      <c r="E182" s="26">
        <v>0</v>
      </c>
      <c r="F182" s="26">
        <v>0.88235294117647056</v>
      </c>
      <c r="G182" s="26"/>
      <c r="H182" s="28"/>
      <c r="K182" s="19">
        <v>28</v>
      </c>
      <c r="L182" s="1">
        <v>22359.981599999999</v>
      </c>
      <c r="M182" s="35">
        <v>28</v>
      </c>
      <c r="N182" s="36">
        <v>22359.981599999999</v>
      </c>
      <c r="Q182" s="1">
        <f>N182/N185</f>
        <v>97.360897462692805</v>
      </c>
      <c r="R182" s="1">
        <f>POWER(Q182,1/3)</f>
        <v>4.6003921761210362</v>
      </c>
    </row>
    <row r="183" spans="1:18" hidden="1" x14ac:dyDescent="0.25">
      <c r="A183" t="s">
        <v>40</v>
      </c>
      <c r="B183" t="s">
        <v>111</v>
      </c>
      <c r="C183" t="s">
        <v>37</v>
      </c>
      <c r="D183" s="26">
        <v>-0.23529411764705882</v>
      </c>
      <c r="E183" s="26">
        <v>0</v>
      </c>
      <c r="F183" s="26">
        <v>0.64705882352941169</v>
      </c>
      <c r="G183" s="26"/>
      <c r="H183" s="28"/>
      <c r="K183" s="19">
        <v>36</v>
      </c>
      <c r="L183" s="1">
        <v>4913.2647999999999</v>
      </c>
      <c r="M183" s="35">
        <v>36</v>
      </c>
      <c r="N183" s="36">
        <v>4913.2647999999999</v>
      </c>
      <c r="P183" s="1">
        <f>N182/N183</f>
        <v>4.5509416874905666</v>
      </c>
    </row>
    <row r="184" spans="1:18" hidden="1" x14ac:dyDescent="0.25">
      <c r="A184" t="s">
        <v>40</v>
      </c>
      <c r="B184" t="s">
        <v>111</v>
      </c>
      <c r="C184" t="s">
        <v>38</v>
      </c>
      <c r="D184" s="26">
        <v>-0.41176470588235292</v>
      </c>
      <c r="E184" s="26">
        <v>0.22222222222222227</v>
      </c>
      <c r="F184" s="26">
        <v>0.23529411764705876</v>
      </c>
      <c r="G184" s="26"/>
      <c r="H184" s="28"/>
      <c r="K184" s="19">
        <v>44</v>
      </c>
      <c r="L184" s="1">
        <v>1119.5640000000001</v>
      </c>
      <c r="M184" s="35">
        <v>44</v>
      </c>
      <c r="N184" s="36">
        <v>1119.5640000000001</v>
      </c>
      <c r="P184" s="1">
        <f t="shared" ref="P184:P185" si="21">N183/N184</f>
        <v>4.3885519720176775</v>
      </c>
    </row>
    <row r="185" spans="1:18" hidden="1" x14ac:dyDescent="0.25">
      <c r="A185" s="2" t="s">
        <v>40</v>
      </c>
      <c r="B185" s="2" t="s">
        <v>111</v>
      </c>
      <c r="C185" s="2" t="s">
        <v>39</v>
      </c>
      <c r="D185" s="27">
        <v>0</v>
      </c>
      <c r="E185" s="27">
        <v>0</v>
      </c>
      <c r="F185" s="27">
        <v>0.23529411764705876</v>
      </c>
      <c r="G185" s="27"/>
      <c r="H185" s="29"/>
      <c r="I185" s="2"/>
      <c r="J185" s="2"/>
      <c r="K185" s="21">
        <v>52</v>
      </c>
      <c r="L185" s="3">
        <v>229.66079999999999</v>
      </c>
      <c r="M185" s="37">
        <v>52</v>
      </c>
      <c r="N185" s="38">
        <v>229.66079999999999</v>
      </c>
      <c r="O185" s="3"/>
      <c r="P185" s="3">
        <f t="shared" si="21"/>
        <v>4.8748589223759566</v>
      </c>
      <c r="Q185" s="3"/>
      <c r="R185" s="3"/>
    </row>
    <row r="186" spans="1:18" hidden="1" x14ac:dyDescent="0.25">
      <c r="A186" t="s">
        <v>40</v>
      </c>
      <c r="B186" t="s">
        <v>112</v>
      </c>
      <c r="C186" t="s">
        <v>35</v>
      </c>
      <c r="D186" s="1">
        <v>0.41176470588235292</v>
      </c>
      <c r="E186" s="1">
        <v>0</v>
      </c>
      <c r="F186" s="1">
        <v>0.41176470588235292</v>
      </c>
      <c r="G186" s="1">
        <v>1.1176470588235294</v>
      </c>
      <c r="H186" s="1">
        <v>0.88888888888888906</v>
      </c>
      <c r="K186" s="19"/>
      <c r="M186" s="35"/>
      <c r="N186" s="36"/>
    </row>
    <row r="187" spans="1:18" hidden="1" x14ac:dyDescent="0.25">
      <c r="A187" t="s">
        <v>40</v>
      </c>
      <c r="B187" t="s">
        <v>112</v>
      </c>
      <c r="C187" t="s">
        <v>36</v>
      </c>
      <c r="D187" s="1">
        <v>-5.8823529411764705E-2</v>
      </c>
      <c r="E187" s="1">
        <v>0.66666666666666674</v>
      </c>
      <c r="F187" s="1">
        <v>0.3529411764705882</v>
      </c>
      <c r="G187" s="1"/>
      <c r="K187" s="19">
        <v>38</v>
      </c>
      <c r="L187" s="1">
        <v>1765.4864</v>
      </c>
      <c r="M187" s="35">
        <v>38</v>
      </c>
      <c r="N187" s="36">
        <v>1765.4864</v>
      </c>
      <c r="Q187" s="1">
        <f>N187/N190</f>
        <v>10.24430074783101</v>
      </c>
      <c r="R187" s="1">
        <f>POWER(Q187,1/3)</f>
        <v>2.1718380618101567</v>
      </c>
    </row>
    <row r="188" spans="1:18" hidden="1" x14ac:dyDescent="0.25">
      <c r="A188" t="s">
        <v>40</v>
      </c>
      <c r="B188" t="s">
        <v>112</v>
      </c>
      <c r="C188" t="s">
        <v>37</v>
      </c>
      <c r="D188" s="1">
        <v>-0.23529411764705882</v>
      </c>
      <c r="E188" s="1">
        <v>0</v>
      </c>
      <c r="F188" s="1">
        <v>0.11764705882352938</v>
      </c>
      <c r="G188" s="1"/>
      <c r="K188" s="19">
        <v>44</v>
      </c>
      <c r="L188" s="1">
        <v>688.548</v>
      </c>
      <c r="M188" s="35">
        <v>44</v>
      </c>
      <c r="N188" s="36">
        <v>688.548</v>
      </c>
      <c r="P188" s="1">
        <f>N187/N188</f>
        <v>2.5640716406118385</v>
      </c>
    </row>
    <row r="189" spans="1:18" hidden="1" x14ac:dyDescent="0.25">
      <c r="A189" t="s">
        <v>40</v>
      </c>
      <c r="B189" t="s">
        <v>112</v>
      </c>
      <c r="C189" t="s">
        <v>38</v>
      </c>
      <c r="D189" s="1">
        <v>-0.41176470588235292</v>
      </c>
      <c r="E189" s="1">
        <v>0.22222222222222227</v>
      </c>
      <c r="F189" s="1">
        <v>-0.29411764705882354</v>
      </c>
      <c r="G189" s="1"/>
      <c r="K189" s="19">
        <v>48</v>
      </c>
      <c r="L189" s="1">
        <v>346.51519999999999</v>
      </c>
      <c r="M189" s="35">
        <v>48</v>
      </c>
      <c r="N189" s="36">
        <v>346.51519999999999</v>
      </c>
      <c r="P189" s="1">
        <f t="shared" ref="P189:P190" si="22">N188/N189</f>
        <v>1.9870643481151766</v>
      </c>
    </row>
    <row r="190" spans="1:18" hidden="1" x14ac:dyDescent="0.25">
      <c r="A190" s="2" t="s">
        <v>40</v>
      </c>
      <c r="B190" s="2" t="s">
        <v>112</v>
      </c>
      <c r="C190" s="2" t="s">
        <v>39</v>
      </c>
      <c r="D190" s="3">
        <v>0</v>
      </c>
      <c r="E190" s="3">
        <v>0</v>
      </c>
      <c r="F190" s="3">
        <v>-0.29411764705882354</v>
      </c>
      <c r="G190" s="3"/>
      <c r="H190" s="2"/>
      <c r="I190" s="2"/>
      <c r="J190" s="2"/>
      <c r="K190" s="21">
        <v>52</v>
      </c>
      <c r="L190" s="3">
        <v>172.33840000000001</v>
      </c>
      <c r="M190" s="37">
        <v>52</v>
      </c>
      <c r="N190" s="38">
        <v>172.33840000000001</v>
      </c>
      <c r="O190" s="3"/>
      <c r="P190" s="3">
        <f t="shared" si="22"/>
        <v>2.0106673846339524</v>
      </c>
      <c r="Q190" s="3"/>
      <c r="R190" s="3"/>
    </row>
    <row r="191" spans="1:18" hidden="1" x14ac:dyDescent="0.25">
      <c r="A191" t="s">
        <v>40</v>
      </c>
      <c r="B191" t="s">
        <v>114</v>
      </c>
      <c r="C191" t="s">
        <v>35</v>
      </c>
      <c r="D191" s="1">
        <v>0.41176470588235292</v>
      </c>
      <c r="E191" s="1">
        <v>0.22222222222222227</v>
      </c>
      <c r="F191" s="1">
        <v>0.41176470588235292</v>
      </c>
      <c r="G191" s="1">
        <v>1.588235294117647</v>
      </c>
      <c r="H191" s="1">
        <v>0.22222222222222227</v>
      </c>
      <c r="I191" s="8" t="s">
        <v>83</v>
      </c>
    </row>
    <row r="192" spans="1:18" hidden="1" x14ac:dyDescent="0.25">
      <c r="A192" t="s">
        <v>40</v>
      </c>
      <c r="B192" t="s">
        <v>114</v>
      </c>
      <c r="C192" t="s">
        <v>36</v>
      </c>
      <c r="D192" s="1">
        <v>0.70588235294117652</v>
      </c>
      <c r="E192" s="1">
        <v>0</v>
      </c>
      <c r="F192" s="1">
        <v>1.1176470588235294</v>
      </c>
      <c r="G192" s="1"/>
      <c r="I192" s="8" t="s">
        <v>83</v>
      </c>
    </row>
    <row r="193" spans="1:18" hidden="1" x14ac:dyDescent="0.25">
      <c r="A193" t="s">
        <v>40</v>
      </c>
      <c r="B193" t="s">
        <v>114</v>
      </c>
      <c r="C193" t="s">
        <v>37</v>
      </c>
      <c r="D193" s="1">
        <v>0.41176470588235292</v>
      </c>
      <c r="E193" s="1">
        <v>0</v>
      </c>
      <c r="F193" s="1">
        <v>1.5294117647058822</v>
      </c>
      <c r="G193" s="1"/>
      <c r="I193" s="8" t="s">
        <v>83</v>
      </c>
    </row>
    <row r="194" spans="1:18" hidden="1" x14ac:dyDescent="0.25">
      <c r="A194" t="s">
        <v>40</v>
      </c>
      <c r="B194" t="s">
        <v>114</v>
      </c>
      <c r="C194" t="s">
        <v>38</v>
      </c>
      <c r="D194" s="1">
        <v>5.8823529411764705E-2</v>
      </c>
      <c r="E194" s="1">
        <v>0</v>
      </c>
      <c r="F194" s="1">
        <v>1.588235294117647</v>
      </c>
      <c r="G194" s="1"/>
      <c r="I194" s="8" t="s">
        <v>83</v>
      </c>
    </row>
    <row r="195" spans="1:18" hidden="1" x14ac:dyDescent="0.25">
      <c r="A195" s="2" t="s">
        <v>40</v>
      </c>
      <c r="B195" s="2" t="s">
        <v>114</v>
      </c>
      <c r="C195" s="2" t="s">
        <v>39</v>
      </c>
      <c r="D195" s="3">
        <v>0</v>
      </c>
      <c r="E195" s="3">
        <v>0</v>
      </c>
      <c r="F195" s="3">
        <v>1.588235294117647</v>
      </c>
      <c r="G195" s="3"/>
      <c r="H195" s="2"/>
      <c r="I195" s="18" t="s">
        <v>83</v>
      </c>
      <c r="J195" s="2"/>
      <c r="K195" s="2"/>
      <c r="L195" s="3"/>
      <c r="M195" s="3"/>
      <c r="N195" s="3"/>
      <c r="O195" s="3"/>
      <c r="P195" s="3"/>
      <c r="Q195" s="3"/>
      <c r="R195" s="3"/>
    </row>
    <row r="196" spans="1:18" hidden="1" x14ac:dyDescent="0.25">
      <c r="A196" t="s">
        <v>40</v>
      </c>
      <c r="B196" t="s">
        <v>115</v>
      </c>
      <c r="C196" t="s">
        <v>35</v>
      </c>
      <c r="D196" s="1">
        <v>0.29411764705882354</v>
      </c>
      <c r="E196" s="1">
        <v>0</v>
      </c>
      <c r="F196" s="1">
        <v>0.29411764705882354</v>
      </c>
      <c r="G196" s="1">
        <v>0.94117647058823528</v>
      </c>
      <c r="H196" s="1">
        <v>0.5</v>
      </c>
      <c r="K196" s="19"/>
      <c r="M196" s="35"/>
      <c r="N196" s="36"/>
    </row>
    <row r="197" spans="1:18" hidden="1" x14ac:dyDescent="0.25">
      <c r="A197" t="s">
        <v>40</v>
      </c>
      <c r="B197" t="s">
        <v>115</v>
      </c>
      <c r="C197" t="s">
        <v>36</v>
      </c>
      <c r="D197" s="1">
        <v>0.29411764705882354</v>
      </c>
      <c r="E197" s="1">
        <v>0</v>
      </c>
      <c r="F197" s="1">
        <v>0.58823529411764708</v>
      </c>
      <c r="G197" s="1"/>
      <c r="K197" s="19">
        <v>32</v>
      </c>
      <c r="L197" s="1">
        <v>1242.748</v>
      </c>
      <c r="M197" s="35">
        <v>32</v>
      </c>
      <c r="N197" s="36">
        <v>1242.748</v>
      </c>
      <c r="Q197" s="1">
        <f>N197/N200</f>
        <v>5.8539338121688536</v>
      </c>
      <c r="R197" s="1">
        <f>POWER(Q197,1/3)</f>
        <v>1.8022537419974434</v>
      </c>
    </row>
    <row r="198" spans="1:18" hidden="1" x14ac:dyDescent="0.25">
      <c r="A198" t="s">
        <v>40</v>
      </c>
      <c r="B198" t="s">
        <v>115</v>
      </c>
      <c r="C198" t="s">
        <v>37</v>
      </c>
      <c r="D198" s="1">
        <v>0.23529411764705882</v>
      </c>
      <c r="E198" s="1">
        <v>0</v>
      </c>
      <c r="F198" s="1">
        <v>0.82352941176470584</v>
      </c>
      <c r="G198" s="1"/>
      <c r="K198" s="19">
        <v>36</v>
      </c>
      <c r="L198" s="1">
        <v>656.85919999999999</v>
      </c>
      <c r="M198" s="35">
        <v>36</v>
      </c>
      <c r="N198" s="36">
        <v>656.85919999999999</v>
      </c>
      <c r="P198" s="1">
        <f>N197/N198</f>
        <v>1.8919549273268914</v>
      </c>
    </row>
    <row r="199" spans="1:18" hidden="1" x14ac:dyDescent="0.25">
      <c r="A199" t="s">
        <v>40</v>
      </c>
      <c r="B199" t="s">
        <v>115</v>
      </c>
      <c r="C199" t="s">
        <v>38</v>
      </c>
      <c r="D199" s="1">
        <v>0.11764705882352941</v>
      </c>
      <c r="E199" s="1">
        <v>0.5</v>
      </c>
      <c r="F199" s="1">
        <v>0.94117647058823528</v>
      </c>
      <c r="G199" s="1"/>
      <c r="K199" s="19">
        <v>40</v>
      </c>
      <c r="L199" s="1">
        <v>369.99759999999998</v>
      </c>
      <c r="M199" s="35">
        <v>40</v>
      </c>
      <c r="N199" s="36">
        <v>369.99759999999998</v>
      </c>
      <c r="P199" s="1">
        <f t="shared" ref="P199:P200" si="23">N198/N199</f>
        <v>1.775306650637734</v>
      </c>
    </row>
    <row r="200" spans="1:18" hidden="1" x14ac:dyDescent="0.25">
      <c r="A200" s="2" t="s">
        <v>40</v>
      </c>
      <c r="B200" s="2" t="s">
        <v>115</v>
      </c>
      <c r="C200" s="2" t="s">
        <v>39</v>
      </c>
      <c r="D200" s="3">
        <v>0</v>
      </c>
      <c r="E200" s="3">
        <v>0</v>
      </c>
      <c r="F200" s="3">
        <v>0.94117647058823528</v>
      </c>
      <c r="G200" s="3"/>
      <c r="H200" s="2"/>
      <c r="I200" s="2"/>
      <c r="J200" s="2"/>
      <c r="K200" s="21">
        <v>44</v>
      </c>
      <c r="L200" s="3">
        <v>212.2928</v>
      </c>
      <c r="M200" s="37">
        <v>44</v>
      </c>
      <c r="N200" s="38">
        <v>212.2928</v>
      </c>
      <c r="O200" s="3"/>
      <c r="P200" s="3">
        <f t="shared" si="23"/>
        <v>1.7428645719496845</v>
      </c>
      <c r="Q200" s="3"/>
      <c r="R200" s="3"/>
    </row>
    <row r="201" spans="1:18" hidden="1" x14ac:dyDescent="0.25">
      <c r="A201" t="s">
        <v>40</v>
      </c>
      <c r="B201" t="s">
        <v>116</v>
      </c>
      <c r="C201" t="s">
        <v>35</v>
      </c>
      <c r="D201" s="1">
        <v>0.6470588235294118</v>
      </c>
      <c r="E201" s="1">
        <v>0</v>
      </c>
      <c r="F201" s="1">
        <v>0.6470588235294118</v>
      </c>
      <c r="G201" s="1">
        <v>2.0588235294117645</v>
      </c>
      <c r="H201" s="1">
        <v>0.55384615384615365</v>
      </c>
      <c r="I201" s="8" t="s">
        <v>83</v>
      </c>
    </row>
    <row r="202" spans="1:18" hidden="1" x14ac:dyDescent="0.25">
      <c r="A202" t="s">
        <v>40</v>
      </c>
      <c r="B202" t="s">
        <v>116</v>
      </c>
      <c r="C202" t="s">
        <v>36</v>
      </c>
      <c r="D202" s="1">
        <v>0.6470588235294118</v>
      </c>
      <c r="E202" s="1">
        <v>0.15384615384615374</v>
      </c>
      <c r="F202" s="1">
        <v>1.2941176470588236</v>
      </c>
      <c r="G202" s="1"/>
      <c r="I202" s="8" t="s">
        <v>83</v>
      </c>
    </row>
    <row r="203" spans="1:18" hidden="1" x14ac:dyDescent="0.25">
      <c r="A203" t="s">
        <v>40</v>
      </c>
      <c r="B203" t="s">
        <v>116</v>
      </c>
      <c r="C203" t="s">
        <v>37</v>
      </c>
      <c r="D203" s="1">
        <v>0.58823529411764708</v>
      </c>
      <c r="E203" s="1">
        <v>0</v>
      </c>
      <c r="F203" s="1">
        <v>1.8823529411764706</v>
      </c>
      <c r="G203" s="1"/>
      <c r="I203" s="8" t="s">
        <v>83</v>
      </c>
    </row>
    <row r="204" spans="1:18" hidden="1" x14ac:dyDescent="0.25">
      <c r="A204" t="s">
        <v>40</v>
      </c>
      <c r="B204" t="s">
        <v>116</v>
      </c>
      <c r="C204" t="s">
        <v>38</v>
      </c>
      <c r="D204" s="1">
        <v>0.17647058823529413</v>
      </c>
      <c r="E204" s="1">
        <v>0.39999999999999997</v>
      </c>
      <c r="F204" s="1">
        <v>2.0588235294117645</v>
      </c>
      <c r="G204" s="1"/>
      <c r="I204" s="8" t="s">
        <v>83</v>
      </c>
    </row>
    <row r="205" spans="1:18" hidden="1" x14ac:dyDescent="0.25">
      <c r="A205" s="2" t="s">
        <v>40</v>
      </c>
      <c r="B205" s="2" t="s">
        <v>116</v>
      </c>
      <c r="C205" s="2" t="s">
        <v>39</v>
      </c>
      <c r="D205" s="3">
        <v>0</v>
      </c>
      <c r="E205" s="3">
        <v>0</v>
      </c>
      <c r="F205" s="3">
        <v>2.0588235294117645</v>
      </c>
      <c r="G205" s="3"/>
      <c r="H205" s="2"/>
      <c r="I205" s="18" t="s">
        <v>83</v>
      </c>
      <c r="J205" s="2"/>
      <c r="K205" s="2"/>
      <c r="L205" s="3"/>
      <c r="M205" s="3"/>
      <c r="N205" s="3"/>
      <c r="O205" s="3"/>
      <c r="P205" s="3"/>
      <c r="Q205" s="3"/>
      <c r="R205" s="3"/>
    </row>
  </sheetData>
  <autoFilter ref="A1:X205" xr:uid="{72C31760-CEE0-4D41-A0A0-6730BA8F9C13}">
    <filterColumn colId="0">
      <filters blank="1">
        <filter val="codec"/>
        <filter val="gaming"/>
        <filter val="Gaming_LD_HD/"/>
        <filter val="sdr hd ra"/>
        <filter val="sdr ld hd"/>
        <filter val="SDR_LD_HD/"/>
        <filter val="SDR_RA_HD/"/>
        <filter val="ugc"/>
        <filter val="UGC_RA/"/>
        <filter val="VTM"/>
      </filters>
    </filterColumn>
    <filterColumn colId="8">
      <filters blank="1">
        <filter val="36"/>
        <filter val="38"/>
        <filter val="40"/>
        <filter val="42"/>
        <filter val="44"/>
        <filter val="46"/>
        <filter val="48"/>
        <filter val="ECM-MOS"/>
      </filters>
    </filterColumn>
  </autoFilter>
  <sortState xmlns:xlrd2="http://schemas.microsoft.com/office/spreadsheetml/2017/richdata2" ref="K137:L140">
    <sortCondition ref="K137:K140"/>
  </sortState>
  <conditionalFormatting sqref="D31:D200">
    <cfRule type="cellIs" dxfId="17" priority="1" operator="lessThan">
      <formula>-0.3</formula>
    </cfRule>
    <cfRule type="cellIs" dxfId="16" priority="2" operator="greaterThan">
      <formula>0.3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E7D3C-55EA-4B13-A698-64B935897C7C}">
  <sheetPr filterMode="1"/>
  <dimension ref="A1:X71"/>
  <sheetViews>
    <sheetView zoomScale="85" zoomScaleNormal="85" workbookViewId="0">
      <selection activeCell="J86" sqref="J86"/>
    </sheetView>
  </sheetViews>
  <sheetFormatPr defaultRowHeight="15" x14ac:dyDescent="0.25"/>
  <cols>
    <col min="2" max="2" width="12.140625" bestFit="1" customWidth="1"/>
    <col min="12" max="24" width="8.7109375" style="1"/>
  </cols>
  <sheetData>
    <row r="1" spans="1:24" x14ac:dyDescent="0.25">
      <c r="A1" s="2" t="s">
        <v>0</v>
      </c>
      <c r="B1" s="2" t="s">
        <v>1</v>
      </c>
      <c r="C1" s="4" t="s">
        <v>6</v>
      </c>
      <c r="D1" s="2" t="s">
        <v>5</v>
      </c>
      <c r="E1" s="2" t="s">
        <v>4</v>
      </c>
      <c r="F1" s="2" t="s">
        <v>3</v>
      </c>
      <c r="G1" s="2" t="s">
        <v>2</v>
      </c>
      <c r="H1" s="4" t="s">
        <v>9</v>
      </c>
      <c r="I1" s="2" t="s">
        <v>8</v>
      </c>
      <c r="J1" s="2" t="s">
        <v>7</v>
      </c>
      <c r="K1" s="2" t="s">
        <v>80</v>
      </c>
      <c r="L1" s="6" t="s">
        <v>81</v>
      </c>
      <c r="M1" s="3" t="s">
        <v>82</v>
      </c>
      <c r="N1" s="3" t="s">
        <v>11</v>
      </c>
      <c r="O1" s="3" t="s">
        <v>10</v>
      </c>
      <c r="P1" s="3" t="s">
        <v>79</v>
      </c>
      <c r="Q1" s="6" t="s">
        <v>15</v>
      </c>
      <c r="R1" s="3" t="s">
        <v>14</v>
      </c>
      <c r="S1" s="3" t="s">
        <v>13</v>
      </c>
      <c r="T1" s="3" t="s">
        <v>12</v>
      </c>
      <c r="U1" s="6" t="s">
        <v>19</v>
      </c>
      <c r="V1" s="3" t="s">
        <v>18</v>
      </c>
      <c r="W1" s="3" t="s">
        <v>17</v>
      </c>
      <c r="X1" s="3" t="s">
        <v>16</v>
      </c>
    </row>
    <row r="2" spans="1:24" x14ac:dyDescent="0.25">
      <c r="A2" t="s">
        <v>117</v>
      </c>
      <c r="B2" s="33" t="s">
        <v>118</v>
      </c>
      <c r="C2" s="5">
        <v>44</v>
      </c>
      <c r="D2">
        <v>42</v>
      </c>
      <c r="E2">
        <v>38</v>
      </c>
      <c r="F2">
        <v>32</v>
      </c>
      <c r="G2">
        <v>30</v>
      </c>
      <c r="H2" s="5">
        <v>44</v>
      </c>
      <c r="I2">
        <v>40</v>
      </c>
      <c r="J2">
        <v>36</v>
      </c>
      <c r="K2">
        <v>32</v>
      </c>
      <c r="L2" s="54">
        <v>586.86</v>
      </c>
      <c r="M2" s="53">
        <v>726.199199999999</v>
      </c>
      <c r="N2" s="53">
        <v>1108.4728</v>
      </c>
      <c r="O2" s="53">
        <v>2078.2856000000002</v>
      </c>
      <c r="P2" s="53">
        <v>2670.2080000000001</v>
      </c>
      <c r="Q2" s="54">
        <v>473.8664</v>
      </c>
      <c r="R2" s="53">
        <v>724.74800000000005</v>
      </c>
      <c r="S2" s="53">
        <v>1099.8679999999999</v>
      </c>
      <c r="T2" s="53">
        <v>1699.2847999999999</v>
      </c>
      <c r="U2" s="7">
        <v>0.807460723170773</v>
      </c>
      <c r="V2" s="1">
        <v>0.99800165023591303</v>
      </c>
      <c r="W2" s="1">
        <v>0.99223724749944198</v>
      </c>
      <c r="X2" s="1">
        <v>0.81763776836061397</v>
      </c>
    </row>
    <row r="3" spans="1:24" x14ac:dyDescent="0.25">
      <c r="A3" t="s">
        <v>117</v>
      </c>
      <c r="B3" s="33" t="s">
        <v>119</v>
      </c>
      <c r="C3" s="5">
        <v>50</v>
      </c>
      <c r="D3">
        <v>50</v>
      </c>
      <c r="E3">
        <v>46</v>
      </c>
      <c r="F3">
        <v>42</v>
      </c>
      <c r="G3">
        <v>38</v>
      </c>
      <c r="H3" s="5">
        <v>52</v>
      </c>
      <c r="I3">
        <v>48</v>
      </c>
      <c r="J3">
        <v>44</v>
      </c>
      <c r="K3">
        <v>40</v>
      </c>
      <c r="L3" s="54">
        <v>130.03440000000001</v>
      </c>
      <c r="M3" s="53">
        <v>130.03440000000001</v>
      </c>
      <c r="N3" s="53">
        <v>186.768</v>
      </c>
      <c r="O3" s="53">
        <v>279.45999999999998</v>
      </c>
      <c r="P3" s="53">
        <v>431.1232</v>
      </c>
      <c r="Q3" s="54">
        <v>86.666399999999996</v>
      </c>
      <c r="R3" s="53">
        <v>119.61439999999899</v>
      </c>
      <c r="S3" s="53">
        <v>175.19759999999999</v>
      </c>
      <c r="T3" s="53">
        <v>265.38799999999998</v>
      </c>
      <c r="U3" s="7">
        <v>0.66648825233938003</v>
      </c>
      <c r="V3" s="1">
        <v>0.91986735817598997</v>
      </c>
      <c r="W3" s="1">
        <v>0.93804934464148004</v>
      </c>
      <c r="X3" s="1">
        <v>0.94964574536606305</v>
      </c>
    </row>
    <row r="4" spans="1:24" hidden="1" x14ac:dyDescent="0.25">
      <c r="A4" t="s">
        <v>117</v>
      </c>
      <c r="B4" t="s">
        <v>120</v>
      </c>
      <c r="C4" s="5">
        <v>50</v>
      </c>
      <c r="D4">
        <v>48</v>
      </c>
      <c r="E4">
        <v>40</v>
      </c>
      <c r="F4">
        <v>36</v>
      </c>
      <c r="G4">
        <v>34</v>
      </c>
      <c r="H4" s="5">
        <v>52</v>
      </c>
      <c r="I4">
        <v>48</v>
      </c>
      <c r="J4">
        <v>40</v>
      </c>
      <c r="K4">
        <v>36</v>
      </c>
      <c r="L4" s="7">
        <v>122.8768</v>
      </c>
      <c r="M4" s="1">
        <v>147.8152</v>
      </c>
      <c r="N4" s="1">
        <v>320.37200000000001</v>
      </c>
      <c r="O4" s="1">
        <v>489.1216</v>
      </c>
      <c r="P4" s="1">
        <v>619.69119999999998</v>
      </c>
      <c r="Q4" s="7">
        <v>91.152000000000001</v>
      </c>
      <c r="R4" s="1">
        <v>126.47439999999899</v>
      </c>
      <c r="S4" s="1">
        <v>267.368799999999</v>
      </c>
      <c r="T4" s="1">
        <v>408.56720000000001</v>
      </c>
      <c r="U4" s="7">
        <v>0.741816193130029</v>
      </c>
      <c r="V4" s="1">
        <v>0.85562513192148004</v>
      </c>
      <c r="W4" s="1">
        <v>0.83455732710723696</v>
      </c>
      <c r="X4" s="1">
        <v>0.835308029741479</v>
      </c>
    </row>
    <row r="5" spans="1:24" hidden="1" x14ac:dyDescent="0.25">
      <c r="A5" t="s">
        <v>117</v>
      </c>
      <c r="B5" t="s">
        <v>121</v>
      </c>
      <c r="C5" s="5">
        <v>50</v>
      </c>
      <c r="D5">
        <v>46</v>
      </c>
      <c r="E5">
        <v>42</v>
      </c>
      <c r="F5">
        <v>34</v>
      </c>
      <c r="G5">
        <v>30</v>
      </c>
      <c r="H5" s="5">
        <v>48</v>
      </c>
      <c r="I5">
        <v>44</v>
      </c>
      <c r="J5">
        <v>40</v>
      </c>
      <c r="K5">
        <v>32</v>
      </c>
      <c r="L5" s="7">
        <v>208.39519999999999</v>
      </c>
      <c r="M5" s="1">
        <v>301.80079999999998</v>
      </c>
      <c r="N5" s="1">
        <v>442.18720000000002</v>
      </c>
      <c r="O5" s="1">
        <v>981.42880000000002</v>
      </c>
      <c r="P5" s="1">
        <v>1506.4896000000001</v>
      </c>
      <c r="Q5" s="7">
        <v>187.416</v>
      </c>
      <c r="R5" s="1">
        <v>272.488</v>
      </c>
      <c r="S5" s="1">
        <v>398.80720000000002</v>
      </c>
      <c r="T5" s="1">
        <v>913.723199999999</v>
      </c>
      <c r="U5" s="7">
        <v>0.89932973504188096</v>
      </c>
      <c r="V5" s="1">
        <v>0.90287368356876396</v>
      </c>
      <c r="W5" s="1">
        <v>0.90189675323030605</v>
      </c>
      <c r="X5" s="1">
        <v>0.93101323295179395</v>
      </c>
    </row>
    <row r="6" spans="1:24" x14ac:dyDescent="0.25">
      <c r="A6" t="s">
        <v>117</v>
      </c>
      <c r="B6" s="33" t="s">
        <v>122</v>
      </c>
      <c r="C6" s="5">
        <v>50</v>
      </c>
      <c r="D6">
        <v>44</v>
      </c>
      <c r="E6">
        <v>42</v>
      </c>
      <c r="F6">
        <v>32</v>
      </c>
      <c r="G6">
        <v>30</v>
      </c>
      <c r="H6" s="5">
        <v>52</v>
      </c>
      <c r="I6">
        <v>44</v>
      </c>
      <c r="J6">
        <v>40</v>
      </c>
      <c r="K6">
        <v>32</v>
      </c>
      <c r="L6" s="54">
        <v>154.92320000000001</v>
      </c>
      <c r="M6" s="53">
        <v>291.40959999999899</v>
      </c>
      <c r="N6" s="53">
        <v>361.10079999999999</v>
      </c>
      <c r="O6" s="53">
        <v>1088.8543999999999</v>
      </c>
      <c r="P6" s="53">
        <v>1402.3383999999901</v>
      </c>
      <c r="Q6" s="54">
        <v>108.41200000000001</v>
      </c>
      <c r="R6" s="53">
        <v>238.63279999999901</v>
      </c>
      <c r="S6" s="53">
        <v>360.75439999999998</v>
      </c>
      <c r="T6" s="53">
        <v>878.40239999999994</v>
      </c>
      <c r="U6" s="7">
        <v>0.699778987265948</v>
      </c>
      <c r="V6" s="1">
        <v>0.81889134743673497</v>
      </c>
      <c r="W6" s="1">
        <v>0.99904071107015002</v>
      </c>
      <c r="X6" s="1">
        <v>0.80672163330560998</v>
      </c>
    </row>
    <row r="7" spans="1:24" hidden="1" x14ac:dyDescent="0.25">
      <c r="A7" t="s">
        <v>117</v>
      </c>
      <c r="B7" t="s">
        <v>123</v>
      </c>
      <c r="C7" s="5">
        <v>50</v>
      </c>
      <c r="D7">
        <v>48</v>
      </c>
      <c r="E7">
        <v>40</v>
      </c>
      <c r="F7">
        <v>36</v>
      </c>
      <c r="G7">
        <v>34</v>
      </c>
      <c r="H7" s="5">
        <v>52</v>
      </c>
      <c r="I7">
        <v>48</v>
      </c>
      <c r="J7">
        <v>40</v>
      </c>
      <c r="K7">
        <v>36</v>
      </c>
      <c r="L7" s="7">
        <v>1062.0431999999901</v>
      </c>
      <c r="M7" s="1">
        <v>1532.0296000000001</v>
      </c>
      <c r="N7" s="1">
        <v>5884.2759999999998</v>
      </c>
      <c r="O7" s="1">
        <v>10892.968000000001</v>
      </c>
      <c r="P7" s="1">
        <v>14938.105599999901</v>
      </c>
      <c r="Q7" s="7">
        <v>691.97839999999997</v>
      </c>
      <c r="R7" s="1">
        <v>1439.7128</v>
      </c>
      <c r="S7" s="1">
        <v>5492.7359999999999</v>
      </c>
      <c r="T7" s="1">
        <v>10090.627199999901</v>
      </c>
      <c r="U7" s="7">
        <v>0.65155391042473598</v>
      </c>
      <c r="V7" s="1">
        <v>0.93974215641786496</v>
      </c>
      <c r="W7" s="1">
        <v>0.93345995327207598</v>
      </c>
      <c r="X7" s="1">
        <v>0.92634323354296</v>
      </c>
    </row>
    <row r="8" spans="1:24" x14ac:dyDescent="0.25">
      <c r="A8" s="33" t="s">
        <v>133</v>
      </c>
    </row>
    <row r="10" spans="1:24" x14ac:dyDescent="0.25">
      <c r="E10" t="s">
        <v>55</v>
      </c>
      <c r="I10" t="s">
        <v>77</v>
      </c>
      <c r="J10" t="s">
        <v>78</v>
      </c>
      <c r="K10" s="19" t="s">
        <v>135</v>
      </c>
      <c r="M10" s="20" t="s">
        <v>137</v>
      </c>
    </row>
    <row r="11" spans="1:24" ht="75" x14ac:dyDescent="0.25">
      <c r="A11" s="2" t="s">
        <v>26</v>
      </c>
      <c r="B11" s="2" t="s">
        <v>27</v>
      </c>
      <c r="C11" s="2" t="s">
        <v>28</v>
      </c>
      <c r="D11" s="2" t="s">
        <v>29</v>
      </c>
      <c r="E11" s="2" t="s">
        <v>30</v>
      </c>
      <c r="F11" s="2" t="s">
        <v>31</v>
      </c>
      <c r="G11" s="3" t="s">
        <v>32</v>
      </c>
      <c r="H11" s="3" t="s">
        <v>33</v>
      </c>
      <c r="I11" s="2"/>
      <c r="J11" s="2"/>
      <c r="K11" s="2" t="s">
        <v>89</v>
      </c>
      <c r="L11" s="3"/>
      <c r="M11" s="3" t="s">
        <v>88</v>
      </c>
      <c r="N11" s="3"/>
      <c r="O11" s="3" t="s">
        <v>90</v>
      </c>
      <c r="P11" s="46" t="s">
        <v>93</v>
      </c>
      <c r="Q11" s="46" t="s">
        <v>94</v>
      </c>
      <c r="R11" s="46" t="s">
        <v>167</v>
      </c>
      <c r="S11" s="46" t="s">
        <v>164</v>
      </c>
      <c r="T11" s="46" t="s">
        <v>165</v>
      </c>
      <c r="U11" s="3" t="s">
        <v>166</v>
      </c>
      <c r="V11" s="3"/>
      <c r="W11" s="3"/>
      <c r="X11" s="3"/>
    </row>
    <row r="12" spans="1:24" x14ac:dyDescent="0.25">
      <c r="A12" t="s">
        <v>34</v>
      </c>
      <c r="B12" t="s">
        <v>118</v>
      </c>
      <c r="C12" t="s">
        <v>35</v>
      </c>
      <c r="D12" s="26">
        <v>-0.23529411764705882</v>
      </c>
      <c r="E12" s="26">
        <v>0.33333333333333337</v>
      </c>
      <c r="F12" s="26">
        <v>-0.23529411764705882</v>
      </c>
      <c r="G12" s="26">
        <v>1.2352941176470589</v>
      </c>
      <c r="H12" s="26">
        <v>1.3333333333333335</v>
      </c>
      <c r="K12">
        <v>30</v>
      </c>
      <c r="L12" s="53">
        <v>2647.002</v>
      </c>
      <c r="M12"/>
      <c r="N12" s="53"/>
      <c r="T12" s="43"/>
    </row>
    <row r="13" spans="1:24" x14ac:dyDescent="0.25">
      <c r="A13" t="s">
        <v>34</v>
      </c>
      <c r="B13" t="s">
        <v>118</v>
      </c>
      <c r="C13" t="s">
        <v>36</v>
      </c>
      <c r="D13" s="26">
        <v>0</v>
      </c>
      <c r="E13" s="26">
        <v>1</v>
      </c>
      <c r="F13" s="26">
        <v>-0.23529411764705882</v>
      </c>
      <c r="G13" s="26"/>
      <c r="H13" s="28"/>
      <c r="K13">
        <v>32</v>
      </c>
      <c r="L13" s="53">
        <v>2055.078</v>
      </c>
      <c r="M13" s="19">
        <v>30</v>
      </c>
      <c r="N13" s="53">
        <v>2647.002</v>
      </c>
      <c r="O13" s="1" t="s">
        <v>145</v>
      </c>
      <c r="Q13" s="1">
        <f>N13/N16</f>
        <v>3.7653244463967277</v>
      </c>
      <c r="R13" s="1">
        <f>POWER(Q13,1/3)</f>
        <v>1.5557296708775208</v>
      </c>
      <c r="S13" s="53">
        <f>N13</f>
        <v>2647.002</v>
      </c>
      <c r="T13" s="51">
        <f>100*INT((S13+50)/100)</f>
        <v>2600</v>
      </c>
      <c r="U13" s="16" cm="1">
        <f t="array" ref="U13:X13">TRANSPOSE(T13:T16)</f>
        <v>2600</v>
      </c>
      <c r="V13" s="16">
        <v>1700</v>
      </c>
      <c r="W13" s="16">
        <v>1100</v>
      </c>
      <c r="X13" s="16">
        <v>700</v>
      </c>
    </row>
    <row r="14" spans="1:24" x14ac:dyDescent="0.25">
      <c r="A14" t="s">
        <v>34</v>
      </c>
      <c r="B14" t="s">
        <v>118</v>
      </c>
      <c r="C14" t="s">
        <v>37</v>
      </c>
      <c r="D14" s="26">
        <v>-0.35294117647058826</v>
      </c>
      <c r="E14" s="26">
        <v>0</v>
      </c>
      <c r="F14" s="26">
        <v>-0.58823529411764708</v>
      </c>
      <c r="G14" s="26"/>
      <c r="H14" s="28"/>
      <c r="K14">
        <v>38</v>
      </c>
      <c r="L14" s="53">
        <v>1085.269</v>
      </c>
      <c r="M14" s="19">
        <v>34</v>
      </c>
      <c r="N14" s="53">
        <v>1673.0039999999999</v>
      </c>
      <c r="P14" s="1">
        <f>N13/N14</f>
        <v>1.5821850993781246</v>
      </c>
      <c r="S14" s="53">
        <f>S13/R13</f>
        <v>1701.4536969696919</v>
      </c>
      <c r="T14" s="51">
        <f t="shared" ref="T14:T16" si="0">100*INT((S14+50)/100)</f>
        <v>1700</v>
      </c>
      <c r="U14" s="16"/>
      <c r="V14" s="16"/>
      <c r="W14" s="16"/>
      <c r="X14" s="16"/>
    </row>
    <row r="15" spans="1:24" x14ac:dyDescent="0.25">
      <c r="A15" t="s">
        <v>34</v>
      </c>
      <c r="B15" t="s">
        <v>118</v>
      </c>
      <c r="C15" t="s">
        <v>38</v>
      </c>
      <c r="D15" s="26">
        <v>-0.35294117647058826</v>
      </c>
      <c r="E15" s="26">
        <v>0</v>
      </c>
      <c r="F15" s="26">
        <v>-0.94117647058823528</v>
      </c>
      <c r="G15" s="26"/>
      <c r="H15" s="28"/>
      <c r="K15">
        <v>42</v>
      </c>
      <c r="L15" s="53">
        <v>702.99440000000004</v>
      </c>
      <c r="M15" s="19">
        <v>38</v>
      </c>
      <c r="N15" s="53">
        <v>1085.269</v>
      </c>
      <c r="P15" s="1">
        <f t="shared" ref="P15:P16" si="1">N14/N15</f>
        <v>1.5415569780395459</v>
      </c>
      <c r="S15" s="53">
        <f>S14/R13</f>
        <v>1093.6692465407402</v>
      </c>
      <c r="T15" s="51">
        <f t="shared" si="0"/>
        <v>1100</v>
      </c>
      <c r="U15" s="16"/>
      <c r="V15" s="16"/>
      <c r="W15" s="16"/>
      <c r="X15" s="16"/>
    </row>
    <row r="16" spans="1:24" x14ac:dyDescent="0.25">
      <c r="A16" s="2" t="s">
        <v>34</v>
      </c>
      <c r="B16" s="2" t="s">
        <v>118</v>
      </c>
      <c r="C16" s="2" t="s">
        <v>39</v>
      </c>
      <c r="D16" s="27">
        <v>-0.29411764705882354</v>
      </c>
      <c r="E16" s="27">
        <v>0</v>
      </c>
      <c r="F16" s="27">
        <v>-1.2352941176470589</v>
      </c>
      <c r="G16" s="27"/>
      <c r="H16" s="29"/>
      <c r="I16" s="2"/>
      <c r="J16" s="2"/>
      <c r="K16" s="2">
        <v>44</v>
      </c>
      <c r="L16" s="55">
        <v>563.65359999999998</v>
      </c>
      <c r="M16" s="21">
        <v>42</v>
      </c>
      <c r="N16" s="55">
        <v>702.99440000000004</v>
      </c>
      <c r="O16" s="3"/>
      <c r="P16" s="3">
        <f t="shared" si="1"/>
        <v>1.5437804340973413</v>
      </c>
      <c r="Q16" s="3"/>
      <c r="R16" s="3"/>
      <c r="S16" s="55">
        <f>S15/R13</f>
        <v>702.99440000000004</v>
      </c>
      <c r="T16" s="52">
        <f t="shared" si="0"/>
        <v>700</v>
      </c>
      <c r="U16" s="2"/>
      <c r="V16" s="2"/>
      <c r="W16" s="2"/>
      <c r="X16" s="2"/>
    </row>
    <row r="17" spans="1:24" x14ac:dyDescent="0.25">
      <c r="A17" t="s">
        <v>34</v>
      </c>
      <c r="B17" t="s">
        <v>119</v>
      </c>
      <c r="C17" t="s">
        <v>35</v>
      </c>
      <c r="D17" s="1">
        <v>-0.52941176470588236</v>
      </c>
      <c r="E17" s="1">
        <v>0.18181818181818185</v>
      </c>
      <c r="F17" s="1">
        <v>-0.52941176470588236</v>
      </c>
      <c r="G17" s="1">
        <v>2.4117647058823528</v>
      </c>
      <c r="H17" s="1">
        <v>0.3636363636363637</v>
      </c>
      <c r="K17">
        <v>38</v>
      </c>
      <c r="L17" s="56">
        <v>407.9144</v>
      </c>
      <c r="M17"/>
      <c r="N17" s="53"/>
      <c r="S17" s="53"/>
      <c r="T17" s="51"/>
      <c r="U17" s="16"/>
      <c r="V17" s="16"/>
      <c r="W17" s="16"/>
      <c r="X17" s="16"/>
    </row>
    <row r="18" spans="1:24" x14ac:dyDescent="0.25">
      <c r="A18" t="s">
        <v>34</v>
      </c>
      <c r="B18" t="s">
        <v>119</v>
      </c>
      <c r="C18" t="s">
        <v>36</v>
      </c>
      <c r="D18" s="1">
        <v>-0.52941176470588236</v>
      </c>
      <c r="E18" s="1">
        <v>0.18181818181818185</v>
      </c>
      <c r="F18" s="1">
        <v>-1.0588235294117647</v>
      </c>
      <c r="G18" s="1"/>
      <c r="K18">
        <v>42</v>
      </c>
      <c r="L18" s="56">
        <v>256.25599999999997</v>
      </c>
      <c r="M18" s="19">
        <v>31</v>
      </c>
      <c r="N18" s="53">
        <v>1019.704</v>
      </c>
      <c r="O18" s="1" t="s">
        <v>168</v>
      </c>
      <c r="Q18" s="1">
        <f>N18/N21</f>
        <v>9.5452877522746835</v>
      </c>
      <c r="R18" s="1">
        <f>POWER(Q18,1/3)</f>
        <v>2.1212719132877749</v>
      </c>
      <c r="S18" s="53">
        <f>N18</f>
        <v>1019.704</v>
      </c>
      <c r="T18" s="51">
        <f>100*INT((S18+50)/100)</f>
        <v>1000</v>
      </c>
      <c r="U18" s="16" cm="1">
        <f t="array" ref="U18:X18">TRANSPOSE(T18:T21)</f>
        <v>1000</v>
      </c>
      <c r="V18" s="16">
        <v>500</v>
      </c>
      <c r="W18" s="16">
        <v>200</v>
      </c>
      <c r="X18" s="16">
        <v>100</v>
      </c>
    </row>
    <row r="19" spans="1:24" x14ac:dyDescent="0.25">
      <c r="A19" t="s">
        <v>34</v>
      </c>
      <c r="B19" t="s">
        <v>119</v>
      </c>
      <c r="C19" t="s">
        <v>37</v>
      </c>
      <c r="D19" s="1">
        <v>-0.47058823529411764</v>
      </c>
      <c r="E19" s="1">
        <v>0</v>
      </c>
      <c r="F19" s="1">
        <v>-1.5294117647058822</v>
      </c>
      <c r="G19" s="1"/>
      <c r="K19">
        <v>46</v>
      </c>
      <c r="L19" s="56">
        <v>163.56319999999999</v>
      </c>
      <c r="M19" s="19">
        <v>36</v>
      </c>
      <c r="N19" s="53">
        <v>518.90719999999999</v>
      </c>
      <c r="P19" s="1">
        <f>N18/N19</f>
        <v>1.9650989618182211</v>
      </c>
      <c r="S19" s="53">
        <f>S18/R18</f>
        <v>480.70405006190521</v>
      </c>
      <c r="T19" s="51">
        <f t="shared" ref="T19:T21" si="2">100*INT((S19+50)/100)</f>
        <v>500</v>
      </c>
      <c r="U19" s="16"/>
      <c r="V19" s="16"/>
      <c r="W19" s="16"/>
      <c r="X19" s="16"/>
    </row>
    <row r="20" spans="1:24" x14ac:dyDescent="0.25">
      <c r="A20" t="s">
        <v>34</v>
      </c>
      <c r="B20" t="s">
        <v>119</v>
      </c>
      <c r="C20" t="s">
        <v>38</v>
      </c>
      <c r="D20" s="1">
        <v>-0.52941176470588236</v>
      </c>
      <c r="E20" s="1">
        <v>0</v>
      </c>
      <c r="F20" s="1">
        <v>-2.0588235294117645</v>
      </c>
      <c r="G20" s="1"/>
      <c r="K20">
        <v>50</v>
      </c>
      <c r="L20" s="56">
        <v>106.828</v>
      </c>
      <c r="M20" s="19">
        <v>44</v>
      </c>
      <c r="N20" s="53">
        <v>204.2448</v>
      </c>
      <c r="P20" s="1">
        <f t="shared" ref="P20:P21" si="3">N19/N20</f>
        <v>2.5406140082880935</v>
      </c>
      <c r="S20" s="53">
        <f>S19/R18</f>
        <v>226.61123595270655</v>
      </c>
      <c r="T20" s="51">
        <f t="shared" si="2"/>
        <v>200</v>
      </c>
      <c r="U20" s="16"/>
      <c r="V20" s="16"/>
      <c r="W20" s="16"/>
      <c r="X20" s="16"/>
    </row>
    <row r="21" spans="1:24" x14ac:dyDescent="0.25">
      <c r="A21" s="2" t="s">
        <v>34</v>
      </c>
      <c r="B21" s="2" t="s">
        <v>119</v>
      </c>
      <c r="C21" s="2" t="s">
        <v>39</v>
      </c>
      <c r="D21" s="3">
        <v>-0.35294117647058826</v>
      </c>
      <c r="E21" s="3">
        <v>0</v>
      </c>
      <c r="F21" s="3">
        <v>-2.4117647058823528</v>
      </c>
      <c r="G21" s="3"/>
      <c r="H21" s="2"/>
      <c r="I21" s="2"/>
      <c r="J21" s="2"/>
      <c r="K21" s="2">
        <v>50</v>
      </c>
      <c r="L21" s="57">
        <v>106.828</v>
      </c>
      <c r="M21" s="21">
        <v>50</v>
      </c>
      <c r="N21" s="55">
        <v>106.828</v>
      </c>
      <c r="O21" s="3"/>
      <c r="P21" s="3">
        <f t="shared" si="3"/>
        <v>1.9119032463399108</v>
      </c>
      <c r="Q21" s="3"/>
      <c r="R21" s="3"/>
      <c r="S21" s="55">
        <f>S20/R18</f>
        <v>106.82800000000006</v>
      </c>
      <c r="T21" s="52">
        <f t="shared" si="2"/>
        <v>100</v>
      </c>
      <c r="U21" s="2"/>
      <c r="V21" s="2"/>
      <c r="W21" s="2"/>
      <c r="X21" s="2"/>
    </row>
    <row r="22" spans="1:24" hidden="1" x14ac:dyDescent="0.25">
      <c r="A22" t="s">
        <v>34</v>
      </c>
      <c r="B22" t="s">
        <v>120</v>
      </c>
      <c r="C22" t="s">
        <v>35</v>
      </c>
      <c r="D22" s="1">
        <v>-0.41176470588235292</v>
      </c>
      <c r="E22" s="1">
        <v>0.22222222222222227</v>
      </c>
      <c r="F22" s="1">
        <v>-0.41176470588235292</v>
      </c>
      <c r="G22" s="1">
        <v>1.8235294117647058</v>
      </c>
      <c r="H22" s="1">
        <v>0.68888888888888899</v>
      </c>
      <c r="I22" s="8" t="s">
        <v>83</v>
      </c>
    </row>
    <row r="23" spans="1:24" hidden="1" x14ac:dyDescent="0.25">
      <c r="A23" t="s">
        <v>34</v>
      </c>
      <c r="B23" t="s">
        <v>120</v>
      </c>
      <c r="C23" t="s">
        <v>36</v>
      </c>
      <c r="D23" s="1">
        <v>0.23529411764705882</v>
      </c>
      <c r="E23" s="1">
        <v>0</v>
      </c>
      <c r="F23" s="1">
        <v>-0.1764705882352941</v>
      </c>
      <c r="G23" s="1"/>
      <c r="I23" s="8" t="s">
        <v>83</v>
      </c>
    </row>
    <row r="24" spans="1:24" hidden="1" x14ac:dyDescent="0.25">
      <c r="A24" t="s">
        <v>34</v>
      </c>
      <c r="B24" t="s">
        <v>120</v>
      </c>
      <c r="C24" t="s">
        <v>37</v>
      </c>
      <c r="D24" s="1">
        <v>0.17647058823529413</v>
      </c>
      <c r="E24" s="1">
        <v>0</v>
      </c>
      <c r="F24" s="1">
        <v>0</v>
      </c>
      <c r="G24" s="1"/>
      <c r="I24" s="8" t="s">
        <v>83</v>
      </c>
    </row>
    <row r="25" spans="1:24" hidden="1" x14ac:dyDescent="0.25">
      <c r="A25" t="s">
        <v>34</v>
      </c>
      <c r="B25" t="s">
        <v>120</v>
      </c>
      <c r="C25" t="s">
        <v>38</v>
      </c>
      <c r="D25" s="1">
        <v>-0.76470588235294112</v>
      </c>
      <c r="E25" s="1">
        <v>0.13333333333333336</v>
      </c>
      <c r="F25" s="1">
        <v>-0.76470588235294112</v>
      </c>
      <c r="G25" s="1"/>
      <c r="I25" s="8" t="s">
        <v>83</v>
      </c>
    </row>
    <row r="26" spans="1:24" hidden="1" x14ac:dyDescent="0.25">
      <c r="A26" s="2" t="s">
        <v>34</v>
      </c>
      <c r="B26" s="2" t="s">
        <v>120</v>
      </c>
      <c r="C26" s="2" t="s">
        <v>39</v>
      </c>
      <c r="D26" s="3">
        <v>-0.23529411764705882</v>
      </c>
      <c r="E26" s="3">
        <v>0.33333333333333337</v>
      </c>
      <c r="F26" s="3">
        <v>-1</v>
      </c>
      <c r="G26" s="3"/>
      <c r="H26" s="2"/>
      <c r="I26" s="18" t="s">
        <v>83</v>
      </c>
      <c r="J26" s="2"/>
      <c r="K26" s="2"/>
      <c r="L26" s="3"/>
      <c r="M26" s="3"/>
      <c r="N26" s="3"/>
      <c r="O26" s="3"/>
      <c r="P26" s="3"/>
      <c r="Q26" s="3"/>
      <c r="R26" s="3"/>
    </row>
    <row r="27" spans="1:24" hidden="1" x14ac:dyDescent="0.25">
      <c r="A27" t="s">
        <v>34</v>
      </c>
      <c r="B27" t="s">
        <v>121</v>
      </c>
      <c r="C27" t="s">
        <v>35</v>
      </c>
      <c r="D27" s="1">
        <v>-5.8823529411764705E-2</v>
      </c>
      <c r="E27" s="1">
        <v>0.79999999999999993</v>
      </c>
      <c r="F27" s="1">
        <v>-5.8823529411764705E-2</v>
      </c>
      <c r="G27" s="1">
        <v>1.5294117647058822</v>
      </c>
      <c r="H27" s="1">
        <v>2.1119769119769116</v>
      </c>
      <c r="I27" s="8" t="s">
        <v>83</v>
      </c>
    </row>
    <row r="28" spans="1:24" hidden="1" x14ac:dyDescent="0.25">
      <c r="A28" t="s">
        <v>34</v>
      </c>
      <c r="B28" t="s">
        <v>121</v>
      </c>
      <c r="C28" t="s">
        <v>36</v>
      </c>
      <c r="D28" s="1">
        <v>0.29411764705882354</v>
      </c>
      <c r="E28" s="1">
        <v>0.28571428571428564</v>
      </c>
      <c r="F28" s="1">
        <v>0.23529411764705882</v>
      </c>
      <c r="G28" s="1"/>
      <c r="I28" s="8" t="s">
        <v>83</v>
      </c>
    </row>
    <row r="29" spans="1:24" hidden="1" x14ac:dyDescent="0.25">
      <c r="A29" t="s">
        <v>34</v>
      </c>
      <c r="B29" t="s">
        <v>121</v>
      </c>
      <c r="C29" t="s">
        <v>37</v>
      </c>
      <c r="D29" s="1">
        <v>-0.35294117647058826</v>
      </c>
      <c r="E29" s="1">
        <v>0.39999999999999997</v>
      </c>
      <c r="F29" s="1">
        <v>-0.11764705882352944</v>
      </c>
      <c r="G29" s="1"/>
      <c r="I29" s="8" t="s">
        <v>83</v>
      </c>
    </row>
    <row r="30" spans="1:24" hidden="1" x14ac:dyDescent="0.25">
      <c r="A30" t="s">
        <v>34</v>
      </c>
      <c r="B30" t="s">
        <v>121</v>
      </c>
      <c r="C30" t="s">
        <v>38</v>
      </c>
      <c r="D30" s="1">
        <v>-0.29411764705882354</v>
      </c>
      <c r="E30" s="1">
        <v>0.44444444444444442</v>
      </c>
      <c r="F30" s="1">
        <v>-0.41176470588235298</v>
      </c>
      <c r="G30" s="1"/>
      <c r="I30" s="8" t="s">
        <v>83</v>
      </c>
    </row>
    <row r="31" spans="1:24" hidden="1" x14ac:dyDescent="0.25">
      <c r="A31" s="2" t="s">
        <v>34</v>
      </c>
      <c r="B31" s="2" t="s">
        <v>121</v>
      </c>
      <c r="C31" s="2" t="s">
        <v>39</v>
      </c>
      <c r="D31" s="3">
        <v>-0.52941176470588236</v>
      </c>
      <c r="E31" s="3">
        <v>0.18181818181818185</v>
      </c>
      <c r="F31" s="3">
        <v>-0.94117647058823528</v>
      </c>
      <c r="G31" s="3"/>
      <c r="H31" s="2"/>
      <c r="I31" s="18" t="s">
        <v>83</v>
      </c>
      <c r="J31" s="2"/>
      <c r="K31" s="2"/>
      <c r="L31" s="3"/>
      <c r="M31" s="3"/>
      <c r="N31" s="3"/>
      <c r="O31" s="3"/>
      <c r="P31" s="3"/>
      <c r="Q31" s="3"/>
      <c r="R31" s="3"/>
    </row>
    <row r="32" spans="1:24" x14ac:dyDescent="0.25">
      <c r="A32" t="s">
        <v>34</v>
      </c>
      <c r="B32" t="s">
        <v>122</v>
      </c>
      <c r="C32" t="s">
        <v>35</v>
      </c>
      <c r="D32" s="1">
        <v>5.8823529411764705E-2</v>
      </c>
      <c r="E32" s="1">
        <v>0.79999999999999993</v>
      </c>
      <c r="F32" s="1">
        <v>5.8823529411764705E-2</v>
      </c>
      <c r="G32" s="1">
        <v>1.2941176470588236</v>
      </c>
      <c r="H32" s="1">
        <v>1.0499999999999998</v>
      </c>
      <c r="K32">
        <v>30</v>
      </c>
      <c r="L32" s="56">
        <v>1379.13</v>
      </c>
      <c r="M32"/>
      <c r="N32" s="53"/>
      <c r="S32" s="53"/>
      <c r="T32" s="51"/>
      <c r="U32" s="16"/>
      <c r="V32" s="16"/>
      <c r="W32" s="16"/>
      <c r="X32" s="16"/>
    </row>
    <row r="33" spans="1:24" x14ac:dyDescent="0.25">
      <c r="A33" t="s">
        <v>34</v>
      </c>
      <c r="B33" t="s">
        <v>122</v>
      </c>
      <c r="C33" t="s">
        <v>36</v>
      </c>
      <c r="D33" s="1">
        <v>0.35294117647058826</v>
      </c>
      <c r="E33" s="1">
        <v>0</v>
      </c>
      <c r="F33" s="1">
        <v>0.41176470588235298</v>
      </c>
      <c r="G33" s="1"/>
      <c r="K33">
        <v>32</v>
      </c>
      <c r="L33" s="56">
        <v>1065.6469999999999</v>
      </c>
      <c r="M33" s="19">
        <v>33</v>
      </c>
      <c r="N33" s="53">
        <v>947.98400000000004</v>
      </c>
      <c r="O33" s="1" t="s">
        <v>168</v>
      </c>
      <c r="Q33" s="1">
        <f>N33/N36</f>
        <v>5.677475612794419</v>
      </c>
      <c r="R33" s="1">
        <f>POWER(Q33,1/3)</f>
        <v>1.7839599181937162</v>
      </c>
      <c r="S33" s="53">
        <f>N33</f>
        <v>947.98400000000004</v>
      </c>
      <c r="T33" s="51">
        <f>100*INT((S33+50)/100)</f>
        <v>900</v>
      </c>
      <c r="U33" s="16" cm="1">
        <f t="array" ref="U33:X33">TRANSPOSE(T33:T36)</f>
        <v>900</v>
      </c>
      <c r="V33" s="16">
        <v>500</v>
      </c>
      <c r="W33" s="16">
        <v>300</v>
      </c>
      <c r="X33" s="16">
        <v>200</v>
      </c>
    </row>
    <row r="34" spans="1:24" x14ac:dyDescent="0.25">
      <c r="A34" t="s">
        <v>34</v>
      </c>
      <c r="B34" t="s">
        <v>122</v>
      </c>
      <c r="C34" t="s">
        <v>37</v>
      </c>
      <c r="D34" s="1">
        <v>-0.35294117647058826</v>
      </c>
      <c r="E34" s="1">
        <v>0.24999999999999994</v>
      </c>
      <c r="F34" s="1">
        <v>5.8823529411764719E-2</v>
      </c>
      <c r="G34" s="1"/>
      <c r="K34">
        <v>42</v>
      </c>
      <c r="L34" s="56">
        <v>337.89519999999999</v>
      </c>
      <c r="M34" s="19">
        <v>38</v>
      </c>
      <c r="N34" s="53">
        <v>532.10640000000001</v>
      </c>
      <c r="P34" s="1">
        <f>N33/N34</f>
        <v>1.7815684983304092</v>
      </c>
      <c r="S34" s="53">
        <f>S33/R33</f>
        <v>531.39310493020878</v>
      </c>
      <c r="T34" s="51">
        <f t="shared" ref="T34:T36" si="4">100*INT((S34+50)/100)</f>
        <v>500</v>
      </c>
    </row>
    <row r="35" spans="1:24" x14ac:dyDescent="0.25">
      <c r="A35" t="s">
        <v>34</v>
      </c>
      <c r="B35" t="s">
        <v>122</v>
      </c>
      <c r="C35" t="s">
        <v>38</v>
      </c>
      <c r="D35" s="1">
        <v>-5.8823529411764705E-2</v>
      </c>
      <c r="E35" s="1">
        <v>0</v>
      </c>
      <c r="F35" s="1">
        <v>0</v>
      </c>
      <c r="G35" s="1"/>
      <c r="K35">
        <v>46</v>
      </c>
      <c r="L35" s="56">
        <v>212.36879999999999</v>
      </c>
      <c r="M35" s="19">
        <v>43</v>
      </c>
      <c r="N35" s="53">
        <v>302.2208</v>
      </c>
      <c r="P35" s="1">
        <f t="shared" ref="P35:P36" si="5">N34/N35</f>
        <v>1.7606544619033502</v>
      </c>
      <c r="S35" s="53">
        <f>S34/R33</f>
        <v>297.87278262857586</v>
      </c>
      <c r="T35" s="51">
        <f t="shared" si="4"/>
        <v>300</v>
      </c>
    </row>
    <row r="36" spans="1:24" x14ac:dyDescent="0.25">
      <c r="A36" s="2" t="s">
        <v>34</v>
      </c>
      <c r="B36" s="2" t="s">
        <v>122</v>
      </c>
      <c r="C36" s="2" t="s">
        <v>39</v>
      </c>
      <c r="D36" s="3">
        <v>-0.47058823529411764</v>
      </c>
      <c r="E36" s="3">
        <v>0</v>
      </c>
      <c r="F36" s="3">
        <v>-0.47058823529411764</v>
      </c>
      <c r="G36" s="3"/>
      <c r="H36" s="2"/>
      <c r="I36" s="2"/>
      <c r="J36" s="2"/>
      <c r="K36" s="2">
        <v>50</v>
      </c>
      <c r="L36" s="57">
        <v>131.71600000000001</v>
      </c>
      <c r="M36" s="21">
        <v>48</v>
      </c>
      <c r="N36" s="55">
        <v>166.97280000000001</v>
      </c>
      <c r="O36" s="3"/>
      <c r="P36" s="3">
        <f t="shared" si="5"/>
        <v>1.8100001916479809</v>
      </c>
      <c r="Q36" s="3"/>
      <c r="R36" s="3"/>
      <c r="S36" s="55">
        <f>S35/R33</f>
        <v>166.97280000000006</v>
      </c>
      <c r="T36" s="52">
        <f t="shared" si="4"/>
        <v>200</v>
      </c>
      <c r="U36" s="2"/>
      <c r="V36" s="2"/>
      <c r="W36" s="2"/>
      <c r="X36" s="2"/>
    </row>
    <row r="37" spans="1:24" hidden="1" x14ac:dyDescent="0.25">
      <c r="A37" t="s">
        <v>34</v>
      </c>
      <c r="B37" t="s">
        <v>123</v>
      </c>
      <c r="C37" t="s">
        <v>35</v>
      </c>
      <c r="D37" s="1">
        <v>-0.23529411764705882</v>
      </c>
      <c r="E37" s="1">
        <v>0.5</v>
      </c>
      <c r="F37" s="1">
        <v>-0.23529411764705882</v>
      </c>
      <c r="G37" s="1">
        <v>1.4117647058823528</v>
      </c>
      <c r="H37" s="1">
        <v>2.0999999999999996</v>
      </c>
      <c r="I37" s="8" t="s">
        <v>83</v>
      </c>
    </row>
    <row r="38" spans="1:24" hidden="1" x14ac:dyDescent="0.25">
      <c r="A38" t="s">
        <v>34</v>
      </c>
      <c r="B38" t="s">
        <v>123</v>
      </c>
      <c r="C38" t="s">
        <v>36</v>
      </c>
      <c r="D38" s="1">
        <v>0.17647058823529413</v>
      </c>
      <c r="E38" s="1">
        <v>0.39999999999999997</v>
      </c>
      <c r="F38" s="1">
        <v>-5.8823529411764691E-2</v>
      </c>
      <c r="G38" s="1"/>
      <c r="I38" s="8" t="s">
        <v>83</v>
      </c>
    </row>
    <row r="39" spans="1:24" hidden="1" x14ac:dyDescent="0.25">
      <c r="A39" t="s">
        <v>34</v>
      </c>
      <c r="B39" t="s">
        <v>123</v>
      </c>
      <c r="C39" t="s">
        <v>37</v>
      </c>
      <c r="D39" s="1">
        <v>-5.8823529411764705E-2</v>
      </c>
      <c r="E39" s="1">
        <v>0.79999999999999993</v>
      </c>
      <c r="F39" s="1">
        <v>-0.1176470588235294</v>
      </c>
      <c r="G39" s="1"/>
      <c r="I39" s="8" t="s">
        <v>83</v>
      </c>
    </row>
    <row r="40" spans="1:24" hidden="1" x14ac:dyDescent="0.25">
      <c r="A40" t="s">
        <v>34</v>
      </c>
      <c r="B40" t="s">
        <v>123</v>
      </c>
      <c r="C40" t="s">
        <v>38</v>
      </c>
      <c r="D40" s="1">
        <v>-0.47058823529411764</v>
      </c>
      <c r="E40" s="1">
        <v>0.20000000000000004</v>
      </c>
      <c r="F40" s="1">
        <v>-0.58823529411764708</v>
      </c>
      <c r="G40" s="1"/>
      <c r="I40" s="8" t="s">
        <v>83</v>
      </c>
    </row>
    <row r="41" spans="1:24" hidden="1" x14ac:dyDescent="0.25">
      <c r="A41" s="2" t="s">
        <v>34</v>
      </c>
      <c r="B41" s="2" t="s">
        <v>123</v>
      </c>
      <c r="C41" s="2" t="s">
        <v>39</v>
      </c>
      <c r="D41" s="3">
        <v>-0.47058823529411764</v>
      </c>
      <c r="E41" s="3">
        <v>0.20000000000000004</v>
      </c>
      <c r="F41" s="3">
        <v>-1.0588235294117647</v>
      </c>
      <c r="G41" s="3"/>
      <c r="H41" s="2"/>
      <c r="I41" s="18" t="s">
        <v>83</v>
      </c>
      <c r="J41" s="2"/>
      <c r="K41" s="2"/>
      <c r="L41" s="3"/>
      <c r="M41" s="3"/>
      <c r="N41" s="3"/>
      <c r="O41" s="3"/>
      <c r="P41" s="3"/>
      <c r="Q41" s="3"/>
      <c r="R41" s="3"/>
    </row>
    <row r="42" spans="1:24" hidden="1" x14ac:dyDescent="0.25">
      <c r="A42" t="s">
        <v>40</v>
      </c>
      <c r="B42" t="s">
        <v>118</v>
      </c>
      <c r="C42" t="s">
        <v>35</v>
      </c>
      <c r="D42" s="26">
        <v>-0.11764705882352941</v>
      </c>
      <c r="E42" s="26">
        <v>0.66666666666666674</v>
      </c>
      <c r="F42" s="26">
        <v>-0.11764705882352941</v>
      </c>
      <c r="G42" s="26">
        <v>0.41176470588235292</v>
      </c>
      <c r="H42" s="26">
        <v>2.1333333333333337</v>
      </c>
      <c r="K42" s="19"/>
      <c r="M42" s="39"/>
      <c r="N42" s="40"/>
    </row>
    <row r="43" spans="1:24" hidden="1" x14ac:dyDescent="0.25">
      <c r="A43" t="s">
        <v>40</v>
      </c>
      <c r="B43" t="s">
        <v>118</v>
      </c>
      <c r="C43" t="s">
        <v>36</v>
      </c>
      <c r="D43" s="26">
        <v>5.8823529411764705E-2</v>
      </c>
      <c r="E43" s="26">
        <v>0.79999999999999993</v>
      </c>
      <c r="F43" s="26">
        <v>-5.8823529411764705E-2</v>
      </c>
      <c r="G43" s="26"/>
      <c r="H43" s="28"/>
      <c r="K43" s="19">
        <v>32</v>
      </c>
      <c r="L43" s="1">
        <v>1676.4848</v>
      </c>
      <c r="M43" s="39">
        <v>32</v>
      </c>
      <c r="N43" s="40">
        <v>1676.4848</v>
      </c>
      <c r="Q43" s="1">
        <f>N43/N46</f>
        <v>3.7167139915542369</v>
      </c>
      <c r="R43" s="1">
        <f>POWER(Q43,1/3)</f>
        <v>1.5490058128948594</v>
      </c>
    </row>
    <row r="44" spans="1:24" hidden="1" x14ac:dyDescent="0.25">
      <c r="A44" t="s">
        <v>40</v>
      </c>
      <c r="B44" t="s">
        <v>118</v>
      </c>
      <c r="C44" t="s">
        <v>37</v>
      </c>
      <c r="D44" s="26">
        <v>-5.8823529411764705E-2</v>
      </c>
      <c r="E44" s="26">
        <v>0.66666666666666674</v>
      </c>
      <c r="F44" s="26">
        <v>-0.11764705882352941</v>
      </c>
      <c r="G44" s="26"/>
      <c r="H44" s="28"/>
      <c r="K44" s="19">
        <v>36</v>
      </c>
      <c r="L44" s="1">
        <v>1077.068</v>
      </c>
      <c r="M44" s="39">
        <v>36</v>
      </c>
      <c r="N44" s="40">
        <v>1077.068</v>
      </c>
      <c r="P44" s="1">
        <f>N43/N44</f>
        <v>1.5565264217301042</v>
      </c>
    </row>
    <row r="45" spans="1:24" hidden="1" x14ac:dyDescent="0.25">
      <c r="A45" t="s">
        <v>40</v>
      </c>
      <c r="B45" t="s">
        <v>118</v>
      </c>
      <c r="C45" t="s">
        <v>38</v>
      </c>
      <c r="D45" s="26">
        <v>-0.17647058823529413</v>
      </c>
      <c r="E45" s="26">
        <v>0</v>
      </c>
      <c r="F45" s="26">
        <v>-0.29411764705882354</v>
      </c>
      <c r="G45" s="26"/>
      <c r="H45" s="28"/>
      <c r="K45" s="19">
        <v>40</v>
      </c>
      <c r="L45" s="1">
        <v>701.94799999999998</v>
      </c>
      <c r="M45" s="39">
        <v>40</v>
      </c>
      <c r="N45" s="40">
        <v>701.94799999999998</v>
      </c>
      <c r="P45" s="1">
        <f t="shared" ref="P45:P46" si="6">N44/N45</f>
        <v>1.5343985594374512</v>
      </c>
    </row>
    <row r="46" spans="1:24" hidden="1" x14ac:dyDescent="0.25">
      <c r="A46" s="2" t="s">
        <v>40</v>
      </c>
      <c r="B46" s="2" t="s">
        <v>118</v>
      </c>
      <c r="C46" s="2" t="s">
        <v>39</v>
      </c>
      <c r="D46" s="27"/>
      <c r="E46" s="27"/>
      <c r="F46" s="27"/>
      <c r="G46" s="27"/>
      <c r="H46" s="29"/>
      <c r="I46" s="2"/>
      <c r="J46" s="2"/>
      <c r="K46" s="21">
        <v>44</v>
      </c>
      <c r="L46" s="3">
        <v>451.06639999999999</v>
      </c>
      <c r="M46" s="41">
        <v>44</v>
      </c>
      <c r="N46" s="42">
        <v>451.06639999999999</v>
      </c>
      <c r="O46" s="3"/>
      <c r="P46" s="3">
        <f t="shared" si="6"/>
        <v>1.5561966043136886</v>
      </c>
      <c r="Q46" s="3"/>
      <c r="R46" s="3"/>
    </row>
    <row r="47" spans="1:24" hidden="1" x14ac:dyDescent="0.25">
      <c r="A47" t="s">
        <v>40</v>
      </c>
      <c r="B47" t="s">
        <v>119</v>
      </c>
      <c r="C47" t="s">
        <v>35</v>
      </c>
      <c r="D47" s="1">
        <v>-0.70588235294117652</v>
      </c>
      <c r="E47" s="1">
        <v>0.14285714285714277</v>
      </c>
      <c r="F47" s="1">
        <v>-0.70588235294117652</v>
      </c>
      <c r="G47" s="1">
        <v>2</v>
      </c>
      <c r="H47" s="1">
        <v>0.79689754689754677</v>
      </c>
      <c r="K47" s="19"/>
      <c r="M47" s="39"/>
      <c r="N47" s="40"/>
    </row>
    <row r="48" spans="1:24" hidden="1" x14ac:dyDescent="0.25">
      <c r="A48" t="s">
        <v>40</v>
      </c>
      <c r="B48" t="s">
        <v>119</v>
      </c>
      <c r="C48" t="s">
        <v>36</v>
      </c>
      <c r="D48" s="1">
        <v>-0.35294117647058826</v>
      </c>
      <c r="E48" s="1">
        <v>0.24999999999999994</v>
      </c>
      <c r="F48" s="1">
        <v>-1.0588235294117647</v>
      </c>
      <c r="G48" s="1"/>
      <c r="K48" s="19">
        <v>40</v>
      </c>
      <c r="L48" s="1">
        <v>242.58799999999999</v>
      </c>
      <c r="M48" s="39">
        <v>40</v>
      </c>
      <c r="N48" s="40">
        <v>242.58799999999999</v>
      </c>
      <c r="Q48" s="1">
        <f>N48/N51</f>
        <v>3.7983665902571619</v>
      </c>
      <c r="R48" s="1">
        <f>POWER(Q48,1/3)</f>
        <v>1.5602671291204819</v>
      </c>
    </row>
    <row r="49" spans="1:18" hidden="1" x14ac:dyDescent="0.25">
      <c r="A49" t="s">
        <v>40</v>
      </c>
      <c r="B49" t="s">
        <v>119</v>
      </c>
      <c r="C49" t="s">
        <v>37</v>
      </c>
      <c r="D49" s="1">
        <v>-0.41176470588235292</v>
      </c>
      <c r="E49" s="1">
        <v>0.22222222222222227</v>
      </c>
      <c r="F49" s="1">
        <v>-1.4705882352941178</v>
      </c>
      <c r="G49" s="1"/>
      <c r="K49" s="19">
        <v>44</v>
      </c>
      <c r="L49" s="1">
        <v>152.39760000000001</v>
      </c>
      <c r="M49" s="39">
        <v>44</v>
      </c>
      <c r="N49" s="40">
        <v>152.39760000000001</v>
      </c>
      <c r="P49" s="1">
        <f>N48/N49</f>
        <v>1.5918098447744582</v>
      </c>
    </row>
    <row r="50" spans="1:18" hidden="1" x14ac:dyDescent="0.25">
      <c r="A50" t="s">
        <v>40</v>
      </c>
      <c r="B50" t="s">
        <v>119</v>
      </c>
      <c r="C50" t="s">
        <v>38</v>
      </c>
      <c r="D50" s="1">
        <v>-0.52941176470588236</v>
      </c>
      <c r="E50" s="1">
        <v>0.18181818181818185</v>
      </c>
      <c r="F50" s="1">
        <v>-2</v>
      </c>
      <c r="G50" s="1"/>
      <c r="K50" s="19">
        <v>48</v>
      </c>
      <c r="L50" s="1">
        <v>96.814400000000006</v>
      </c>
      <c r="M50" s="39">
        <v>48</v>
      </c>
      <c r="N50" s="40">
        <v>96.814400000000006</v>
      </c>
      <c r="P50" s="1">
        <f t="shared" ref="P50:P51" si="7">N49/N50</f>
        <v>1.5741212051099835</v>
      </c>
    </row>
    <row r="51" spans="1:18" hidden="1" x14ac:dyDescent="0.25">
      <c r="A51" s="2" t="s">
        <v>40</v>
      </c>
      <c r="B51" s="2" t="s">
        <v>119</v>
      </c>
      <c r="C51" s="2" t="s">
        <v>39</v>
      </c>
      <c r="D51" s="3"/>
      <c r="E51" s="3"/>
      <c r="F51" s="3"/>
      <c r="G51" s="3"/>
      <c r="H51" s="2"/>
      <c r="I51" s="2"/>
      <c r="J51" s="2"/>
      <c r="K51" s="21">
        <v>52</v>
      </c>
      <c r="L51" s="3">
        <v>63.866399999999999</v>
      </c>
      <c r="M51" s="41">
        <v>52</v>
      </c>
      <c r="N51" s="42">
        <v>63.866399999999999</v>
      </c>
      <c r="O51" s="3"/>
      <c r="P51" s="3">
        <f t="shared" si="7"/>
        <v>1.5158894191625019</v>
      </c>
      <c r="Q51" s="3"/>
      <c r="R51" s="3"/>
    </row>
    <row r="52" spans="1:18" hidden="1" x14ac:dyDescent="0.25">
      <c r="A52" t="s">
        <v>40</v>
      </c>
      <c r="B52" t="s">
        <v>120</v>
      </c>
      <c r="C52" t="s">
        <v>35</v>
      </c>
      <c r="D52" s="1">
        <v>-0.47058823529411764</v>
      </c>
      <c r="E52" s="1">
        <v>0.20000000000000004</v>
      </c>
      <c r="F52" s="1">
        <v>-0.47058823529411764</v>
      </c>
      <c r="G52" s="1">
        <v>1.3529411764705883</v>
      </c>
      <c r="H52" s="1">
        <v>1.1857142857142857</v>
      </c>
      <c r="I52" s="8" t="s">
        <v>83</v>
      </c>
    </row>
    <row r="53" spans="1:18" hidden="1" x14ac:dyDescent="0.25">
      <c r="A53" t="s">
        <v>40</v>
      </c>
      <c r="B53" t="s">
        <v>120</v>
      </c>
      <c r="C53" t="s">
        <v>36</v>
      </c>
      <c r="D53" s="1">
        <v>-0.11764705882352941</v>
      </c>
      <c r="E53" s="1">
        <v>0.5</v>
      </c>
      <c r="F53" s="1">
        <v>-0.58823529411764708</v>
      </c>
      <c r="G53" s="1"/>
      <c r="I53" s="8" t="s">
        <v>83</v>
      </c>
    </row>
    <row r="54" spans="1:18" hidden="1" x14ac:dyDescent="0.25">
      <c r="A54" t="s">
        <v>40</v>
      </c>
      <c r="B54" t="s">
        <v>120</v>
      </c>
      <c r="C54" t="s">
        <v>37</v>
      </c>
      <c r="D54" s="1">
        <v>-0.29411764705882354</v>
      </c>
      <c r="E54" s="1">
        <v>0.28571428571428564</v>
      </c>
      <c r="F54" s="1">
        <v>-0.88235294117647056</v>
      </c>
      <c r="G54" s="1"/>
      <c r="I54" s="8" t="s">
        <v>83</v>
      </c>
    </row>
    <row r="55" spans="1:18" hidden="1" x14ac:dyDescent="0.25">
      <c r="A55" t="s">
        <v>40</v>
      </c>
      <c r="B55" t="s">
        <v>120</v>
      </c>
      <c r="C55" t="s">
        <v>38</v>
      </c>
      <c r="D55" s="1">
        <v>-0.47058823529411764</v>
      </c>
      <c r="E55" s="1">
        <v>0.20000000000000004</v>
      </c>
      <c r="F55" s="1">
        <v>-1.3529411764705883</v>
      </c>
      <c r="G55" s="1"/>
      <c r="I55" s="8" t="s">
        <v>83</v>
      </c>
    </row>
    <row r="56" spans="1:18" hidden="1" x14ac:dyDescent="0.25">
      <c r="A56" s="2" t="s">
        <v>40</v>
      </c>
      <c r="B56" s="2" t="s">
        <v>120</v>
      </c>
      <c r="C56" s="2" t="s">
        <v>39</v>
      </c>
      <c r="D56" s="3"/>
      <c r="E56" s="3"/>
      <c r="F56" s="3"/>
      <c r="G56" s="3"/>
      <c r="H56" s="2"/>
      <c r="I56" s="18" t="s">
        <v>83</v>
      </c>
      <c r="J56" s="2"/>
      <c r="K56" s="2"/>
      <c r="L56" s="3"/>
      <c r="M56" s="3"/>
      <c r="N56" s="3"/>
      <c r="O56" s="3"/>
      <c r="P56" s="3"/>
      <c r="Q56" s="3"/>
      <c r="R56" s="3"/>
    </row>
    <row r="57" spans="1:18" hidden="1" x14ac:dyDescent="0.25">
      <c r="A57" t="s">
        <v>40</v>
      </c>
      <c r="B57" t="s">
        <v>121</v>
      </c>
      <c r="C57" t="s">
        <v>35</v>
      </c>
      <c r="D57" s="1">
        <v>0.17647058823529413</v>
      </c>
      <c r="E57" s="1">
        <v>0.5714285714285714</v>
      </c>
      <c r="F57" s="1">
        <v>0.17647058823529413</v>
      </c>
      <c r="G57" s="1">
        <v>0.3529411764705882</v>
      </c>
      <c r="H57" s="1" t="e">
        <v>#DIV/0!</v>
      </c>
      <c r="I57" s="8" t="s">
        <v>83</v>
      </c>
    </row>
    <row r="58" spans="1:18" hidden="1" x14ac:dyDescent="0.25">
      <c r="A58" t="s">
        <v>40</v>
      </c>
      <c r="B58" t="s">
        <v>121</v>
      </c>
      <c r="C58" t="s">
        <v>36</v>
      </c>
      <c r="D58" s="1">
        <v>5.8823529411764705E-2</v>
      </c>
      <c r="E58" s="1">
        <v>0.79999999999999993</v>
      </c>
      <c r="F58" s="1">
        <v>0.23529411764705882</v>
      </c>
      <c r="G58" s="1"/>
      <c r="I58" s="8" t="s">
        <v>83</v>
      </c>
    </row>
    <row r="59" spans="1:18" hidden="1" x14ac:dyDescent="0.25">
      <c r="A59" t="s">
        <v>40</v>
      </c>
      <c r="B59" t="s">
        <v>121</v>
      </c>
      <c r="C59" t="s">
        <v>37</v>
      </c>
      <c r="D59" s="1">
        <v>0</v>
      </c>
      <c r="E59" s="1" t="e">
        <v>#DIV/0!</v>
      </c>
      <c r="F59" s="1">
        <v>0.23529411764705882</v>
      </c>
      <c r="G59" s="1"/>
      <c r="I59" s="8" t="s">
        <v>83</v>
      </c>
    </row>
    <row r="60" spans="1:18" hidden="1" x14ac:dyDescent="0.25">
      <c r="A60" t="s">
        <v>40</v>
      </c>
      <c r="B60" t="s">
        <v>121</v>
      </c>
      <c r="C60" t="s">
        <v>38</v>
      </c>
      <c r="D60" s="1">
        <v>-0.11764705882352941</v>
      </c>
      <c r="E60" s="1">
        <v>0</v>
      </c>
      <c r="F60" s="1">
        <v>0.11764705882352941</v>
      </c>
      <c r="G60" s="1"/>
      <c r="I60" s="8" t="s">
        <v>83</v>
      </c>
    </row>
    <row r="61" spans="1:18" hidden="1" x14ac:dyDescent="0.25">
      <c r="A61" s="2" t="s">
        <v>40</v>
      </c>
      <c r="B61" s="2" t="s">
        <v>121</v>
      </c>
      <c r="C61" s="2" t="s">
        <v>39</v>
      </c>
      <c r="D61" s="3"/>
      <c r="E61" s="3"/>
      <c r="F61" s="3"/>
      <c r="G61" s="3"/>
      <c r="H61" s="2"/>
      <c r="I61" s="18" t="s">
        <v>83</v>
      </c>
      <c r="J61" s="2"/>
      <c r="K61" s="2"/>
      <c r="L61" s="3"/>
      <c r="M61" s="3"/>
      <c r="N61" s="3"/>
      <c r="O61" s="3"/>
      <c r="P61" s="3"/>
      <c r="Q61" s="3"/>
      <c r="R61" s="3"/>
    </row>
    <row r="62" spans="1:18" hidden="1" x14ac:dyDescent="0.25">
      <c r="A62" t="s">
        <v>40</v>
      </c>
      <c r="B62" t="s">
        <v>122</v>
      </c>
      <c r="C62" t="s">
        <v>35</v>
      </c>
      <c r="D62" s="1">
        <v>-0.17647058823529413</v>
      </c>
      <c r="E62" s="1">
        <v>0.5714285714285714</v>
      </c>
      <c r="F62" s="1">
        <v>-0.17647058823529413</v>
      </c>
      <c r="G62" s="1">
        <v>1.2941176470588236</v>
      </c>
      <c r="H62" s="1">
        <v>1.5142857142857142</v>
      </c>
      <c r="K62" s="19"/>
      <c r="M62" s="39"/>
      <c r="N62" s="40"/>
    </row>
    <row r="63" spans="1:18" hidden="1" x14ac:dyDescent="0.25">
      <c r="A63" t="s">
        <v>40</v>
      </c>
      <c r="B63" t="s">
        <v>122</v>
      </c>
      <c r="C63" t="s">
        <v>36</v>
      </c>
      <c r="D63" s="1">
        <v>-5.8823529411764705E-2</v>
      </c>
      <c r="E63" s="1">
        <v>0.79999999999999993</v>
      </c>
      <c r="F63" s="1">
        <v>-0.23529411764705882</v>
      </c>
      <c r="G63" s="1"/>
      <c r="K63" s="19">
        <v>32</v>
      </c>
      <c r="L63" s="1">
        <v>855.60239999999999</v>
      </c>
      <c r="M63" s="39">
        <v>32</v>
      </c>
      <c r="N63" s="40">
        <v>855.60239999999999</v>
      </c>
      <c r="Q63" s="1">
        <f>N63/N66</f>
        <v>9.9939541185815077</v>
      </c>
      <c r="R63" s="1">
        <f>POWER(Q63,1/3)</f>
        <v>2.1540004206134142</v>
      </c>
    </row>
    <row r="64" spans="1:18" hidden="1" x14ac:dyDescent="0.25">
      <c r="A64" t="s">
        <v>40</v>
      </c>
      <c r="B64" t="s">
        <v>122</v>
      </c>
      <c r="C64" t="s">
        <v>37</v>
      </c>
      <c r="D64" s="1">
        <v>-0.35294117647058826</v>
      </c>
      <c r="E64" s="1">
        <v>0</v>
      </c>
      <c r="F64" s="1">
        <v>-0.58823529411764708</v>
      </c>
      <c r="G64" s="1"/>
      <c r="K64" s="19">
        <v>40</v>
      </c>
      <c r="L64" s="1">
        <v>337.95440000000002</v>
      </c>
      <c r="M64" s="39">
        <v>40</v>
      </c>
      <c r="N64" s="40">
        <v>337.95440000000002</v>
      </c>
      <c r="P64" s="1">
        <f>N63/N64</f>
        <v>2.5317096034257873</v>
      </c>
    </row>
    <row r="65" spans="1:18" hidden="1" x14ac:dyDescent="0.25">
      <c r="A65" t="s">
        <v>40</v>
      </c>
      <c r="B65" t="s">
        <v>122</v>
      </c>
      <c r="C65" t="s">
        <v>38</v>
      </c>
      <c r="D65" s="1">
        <v>-0.70588235294117652</v>
      </c>
      <c r="E65" s="1">
        <v>0.14285714285714277</v>
      </c>
      <c r="F65" s="1">
        <v>-1.2941176470588236</v>
      </c>
      <c r="G65" s="1"/>
      <c r="K65" s="19">
        <v>44</v>
      </c>
      <c r="L65" s="1">
        <v>215.83279999999999</v>
      </c>
      <c r="M65" s="39">
        <v>44</v>
      </c>
      <c r="N65" s="40">
        <v>215.83279999999999</v>
      </c>
      <c r="P65" s="1">
        <f t="shared" ref="P65:P66" si="8">N64/N65</f>
        <v>1.5658157610891394</v>
      </c>
    </row>
    <row r="66" spans="1:18" hidden="1" x14ac:dyDescent="0.25">
      <c r="A66" s="2" t="s">
        <v>40</v>
      </c>
      <c r="B66" s="2" t="s">
        <v>122</v>
      </c>
      <c r="C66" s="2" t="s">
        <v>39</v>
      </c>
      <c r="D66" s="3"/>
      <c r="E66" s="3"/>
      <c r="F66" s="3"/>
      <c r="G66" s="3"/>
      <c r="H66" s="2"/>
      <c r="I66" s="2"/>
      <c r="J66" s="2"/>
      <c r="K66" s="21">
        <v>52</v>
      </c>
      <c r="L66" s="3">
        <v>85.611999999999995</v>
      </c>
      <c r="M66" s="41">
        <v>52</v>
      </c>
      <c r="N66" s="42">
        <v>85.611999999999995</v>
      </c>
      <c r="O66" s="3"/>
      <c r="P66" s="3">
        <f t="shared" si="8"/>
        <v>2.5210577956361258</v>
      </c>
      <c r="Q66" s="3"/>
      <c r="R66" s="3"/>
    </row>
    <row r="67" spans="1:18" hidden="1" x14ac:dyDescent="0.25">
      <c r="A67" t="s">
        <v>40</v>
      </c>
      <c r="B67" t="s">
        <v>123</v>
      </c>
      <c r="C67" t="s">
        <v>35</v>
      </c>
      <c r="D67" s="1">
        <v>-0.47058823529411764</v>
      </c>
      <c r="E67" s="1">
        <v>0.33333333333333337</v>
      </c>
      <c r="F67" s="1">
        <v>-0.47058823529411764</v>
      </c>
      <c r="G67" s="1">
        <v>1.5882352941176472</v>
      </c>
      <c r="H67" s="1">
        <v>0.71515151515151532</v>
      </c>
      <c r="I67" s="8" t="s">
        <v>83</v>
      </c>
    </row>
    <row r="68" spans="1:18" hidden="1" x14ac:dyDescent="0.25">
      <c r="A68" t="s">
        <v>40</v>
      </c>
      <c r="B68" t="s">
        <v>123</v>
      </c>
      <c r="C68" t="s">
        <v>36</v>
      </c>
      <c r="D68" s="1">
        <v>-0.11764705882352941</v>
      </c>
      <c r="E68" s="1">
        <v>0</v>
      </c>
      <c r="F68" s="1">
        <v>-0.58823529411764708</v>
      </c>
      <c r="G68" s="1"/>
      <c r="I68" s="8" t="s">
        <v>83</v>
      </c>
    </row>
    <row r="69" spans="1:18" hidden="1" x14ac:dyDescent="0.25">
      <c r="A69" t="s">
        <v>40</v>
      </c>
      <c r="B69" t="s">
        <v>123</v>
      </c>
      <c r="C69" t="s">
        <v>37</v>
      </c>
      <c r="D69" s="1">
        <v>-0.52941176470588236</v>
      </c>
      <c r="E69" s="1">
        <v>0.18181818181818185</v>
      </c>
      <c r="F69" s="1">
        <v>-1.1176470588235294</v>
      </c>
      <c r="G69" s="1"/>
      <c r="I69" s="8" t="s">
        <v>83</v>
      </c>
    </row>
    <row r="70" spans="1:18" hidden="1" x14ac:dyDescent="0.25">
      <c r="A70" t="s">
        <v>40</v>
      </c>
      <c r="B70" t="s">
        <v>123</v>
      </c>
      <c r="C70" t="s">
        <v>38</v>
      </c>
      <c r="D70" s="1">
        <v>-0.47058823529411764</v>
      </c>
      <c r="E70" s="1">
        <v>0.20000000000000004</v>
      </c>
      <c r="F70" s="1">
        <v>-1.5882352941176472</v>
      </c>
      <c r="G70" s="1"/>
      <c r="I70" s="8" t="s">
        <v>83</v>
      </c>
    </row>
    <row r="71" spans="1:18" hidden="1" x14ac:dyDescent="0.25">
      <c r="A71" s="2" t="s">
        <v>40</v>
      </c>
      <c r="B71" s="2" t="s">
        <v>123</v>
      </c>
      <c r="C71" s="2" t="s">
        <v>39</v>
      </c>
      <c r="D71" s="3"/>
      <c r="E71" s="3"/>
      <c r="F71" s="3"/>
      <c r="G71" s="3"/>
      <c r="H71" s="2"/>
      <c r="I71" s="18" t="s">
        <v>83</v>
      </c>
      <c r="J71" s="2"/>
      <c r="K71" s="2"/>
      <c r="L71" s="3"/>
      <c r="M71" s="3"/>
      <c r="N71" s="3"/>
      <c r="O71" s="3"/>
      <c r="P71" s="3"/>
      <c r="Q71" s="3"/>
      <c r="R71" s="3"/>
    </row>
  </sheetData>
  <autoFilter ref="A1:X71" xr:uid="{C40E7D3C-55EA-4B13-A698-64B935897C7C}">
    <filterColumn colId="0">
      <filters blank="1">
        <filter val="codec"/>
        <filter val="SDR RA UHD"/>
        <filter val="SDR_RA_UHD-4K/"/>
        <filter val="VTM"/>
      </filters>
    </filterColumn>
    <filterColumn colId="8">
      <filters blank="1">
        <filter val="40"/>
        <filter val="44"/>
        <filter val="48"/>
        <filter val="ECM-MOS"/>
      </filters>
    </filterColumn>
  </autoFilter>
  <conditionalFormatting sqref="D12:D66">
    <cfRule type="cellIs" dxfId="15" priority="1" operator="lessThan">
      <formula>-0.3</formula>
    </cfRule>
    <cfRule type="cellIs" dxfId="14" priority="2" operator="greaterThan">
      <formula>0.3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BA2B2-C39C-411C-8E08-0FD43D977274}">
  <sheetPr filterMode="1"/>
  <dimension ref="A1:X48"/>
  <sheetViews>
    <sheetView zoomScale="85" zoomScaleNormal="85" workbookViewId="0">
      <selection activeCell="K65" sqref="K65"/>
    </sheetView>
  </sheetViews>
  <sheetFormatPr defaultRowHeight="15" x14ac:dyDescent="0.25"/>
  <cols>
    <col min="1" max="1" width="14.5703125" bestFit="1" customWidth="1"/>
    <col min="2" max="2" width="20.42578125" bestFit="1" customWidth="1"/>
    <col min="12" max="24" width="8.7109375" style="1"/>
  </cols>
  <sheetData>
    <row r="1" spans="1:24" x14ac:dyDescent="0.25">
      <c r="A1" s="2" t="s">
        <v>0</v>
      </c>
      <c r="B1" s="2" t="s">
        <v>1</v>
      </c>
      <c r="C1" s="4" t="s">
        <v>6</v>
      </c>
      <c r="D1" s="2" t="s">
        <v>5</v>
      </c>
      <c r="E1" s="2" t="s">
        <v>4</v>
      </c>
      <c r="F1" s="2" t="s">
        <v>3</v>
      </c>
      <c r="G1" s="2" t="s">
        <v>2</v>
      </c>
      <c r="H1" s="4" t="s">
        <v>9</v>
      </c>
      <c r="I1" s="2" t="s">
        <v>8</v>
      </c>
      <c r="J1" s="2" t="s">
        <v>7</v>
      </c>
      <c r="K1" s="2" t="s">
        <v>80</v>
      </c>
      <c r="L1" s="6" t="s">
        <v>81</v>
      </c>
      <c r="M1" s="3" t="s">
        <v>82</v>
      </c>
      <c r="N1" s="3" t="s">
        <v>11</v>
      </c>
      <c r="O1" s="3" t="s">
        <v>10</v>
      </c>
      <c r="P1" s="3" t="s">
        <v>79</v>
      </c>
      <c r="Q1" s="6" t="s">
        <v>15</v>
      </c>
      <c r="R1" s="3" t="s">
        <v>14</v>
      </c>
      <c r="S1" s="3" t="s">
        <v>13</v>
      </c>
      <c r="T1" s="3" t="s">
        <v>12</v>
      </c>
      <c r="U1" s="6" t="s">
        <v>19</v>
      </c>
      <c r="V1" s="3" t="s">
        <v>18</v>
      </c>
      <c r="W1" s="3" t="s">
        <v>17</v>
      </c>
      <c r="X1" s="3" t="s">
        <v>16</v>
      </c>
    </row>
    <row r="2" spans="1:24" x14ac:dyDescent="0.25">
      <c r="A2" t="s">
        <v>124</v>
      </c>
      <c r="B2" s="34" t="s">
        <v>125</v>
      </c>
      <c r="C2" s="5">
        <v>47</v>
      </c>
      <c r="D2">
        <v>41</v>
      </c>
      <c r="E2">
        <v>35</v>
      </c>
      <c r="F2">
        <v>29</v>
      </c>
      <c r="G2">
        <v>27</v>
      </c>
      <c r="H2" s="5">
        <v>46</v>
      </c>
      <c r="I2">
        <v>40</v>
      </c>
      <c r="J2">
        <v>34</v>
      </c>
      <c r="K2">
        <v>28</v>
      </c>
      <c r="L2" s="54">
        <v>288.59242105263098</v>
      </c>
      <c r="M2" s="53">
        <v>528.65178947368395</v>
      </c>
      <c r="N2" s="53">
        <v>1025.7498947368399</v>
      </c>
      <c r="O2" s="53">
        <v>2026.18610526315</v>
      </c>
      <c r="P2" s="53">
        <v>2549.8825263157801</v>
      </c>
      <c r="Q2" s="54">
        <v>266.99747368420998</v>
      </c>
      <c r="R2" s="53">
        <v>497.30273684210499</v>
      </c>
      <c r="S2" s="53">
        <v>973.33263157894703</v>
      </c>
      <c r="T2" s="53">
        <v>1971.1844210526299</v>
      </c>
      <c r="U2" s="7">
        <v>0.92517146746385703</v>
      </c>
      <c r="V2" s="1">
        <v>0.94069999713272601</v>
      </c>
      <c r="W2" s="1">
        <v>0.94889859270096</v>
      </c>
      <c r="X2" s="1">
        <v>0.97285457438107203</v>
      </c>
    </row>
    <row r="3" spans="1:24" hidden="1" x14ac:dyDescent="0.25">
      <c r="A3" t="s">
        <v>124</v>
      </c>
      <c r="B3" t="s">
        <v>126</v>
      </c>
      <c r="C3" s="5">
        <v>47</v>
      </c>
      <c r="D3">
        <v>41</v>
      </c>
      <c r="E3">
        <v>35</v>
      </c>
      <c r="F3">
        <v>29</v>
      </c>
      <c r="G3">
        <v>27</v>
      </c>
      <c r="H3" s="5">
        <v>46</v>
      </c>
      <c r="I3">
        <v>40</v>
      </c>
      <c r="J3">
        <v>34</v>
      </c>
      <c r="K3">
        <v>28</v>
      </c>
      <c r="L3" s="7">
        <v>269.68421052631498</v>
      </c>
      <c r="M3" s="1">
        <v>509.08547368421</v>
      </c>
      <c r="N3" s="1">
        <v>1009.12547368421</v>
      </c>
      <c r="O3" s="1">
        <v>2080.18736842105</v>
      </c>
      <c r="P3" s="1">
        <v>2658.9701052631499</v>
      </c>
      <c r="Q3" s="7">
        <v>248.16126315789401</v>
      </c>
      <c r="R3" s="1">
        <v>477.57473684210498</v>
      </c>
      <c r="S3" s="1">
        <v>972.99915789473596</v>
      </c>
      <c r="T3" s="1">
        <v>2056.0143157894699</v>
      </c>
      <c r="U3" s="7">
        <v>0.92019203747072598</v>
      </c>
      <c r="V3" s="1">
        <v>0.938103248921905</v>
      </c>
      <c r="W3" s="1">
        <v>0.96420037276674797</v>
      </c>
      <c r="X3" s="1">
        <v>0.98837938687709204</v>
      </c>
    </row>
    <row r="4" spans="1:24" hidden="1" x14ac:dyDescent="0.25">
      <c r="A4" t="s">
        <v>124</v>
      </c>
      <c r="B4" t="s">
        <v>127</v>
      </c>
      <c r="C4" s="5">
        <v>50</v>
      </c>
      <c r="D4">
        <v>44</v>
      </c>
      <c r="E4">
        <v>38</v>
      </c>
      <c r="F4">
        <v>32</v>
      </c>
      <c r="G4">
        <v>30</v>
      </c>
      <c r="H4" s="5">
        <v>50</v>
      </c>
      <c r="I4">
        <v>44</v>
      </c>
      <c r="J4">
        <v>38</v>
      </c>
      <c r="K4">
        <v>32</v>
      </c>
      <c r="L4" s="7">
        <v>805.59786096256596</v>
      </c>
      <c r="M4" s="1">
        <v>3165.1687700534699</v>
      </c>
      <c r="N4" s="1">
        <v>9201.2098395721896</v>
      </c>
      <c r="O4" s="1">
        <v>21933.813048128301</v>
      </c>
      <c r="P4" s="1">
        <v>28928.1959358288</v>
      </c>
      <c r="Q4" s="7">
        <v>767.55593582887695</v>
      </c>
      <c r="R4" s="1">
        <v>3046.65625668449</v>
      </c>
      <c r="S4" s="1">
        <v>8711.2004278074801</v>
      </c>
      <c r="T4" s="1">
        <v>20377.547807486601</v>
      </c>
      <c r="U4" s="7">
        <v>0.95277802117270305</v>
      </c>
      <c r="V4" s="1">
        <v>0.96255728462562096</v>
      </c>
      <c r="W4" s="1">
        <v>0.946745110663894</v>
      </c>
      <c r="X4" s="1">
        <v>0.92904720956511799</v>
      </c>
    </row>
    <row r="5" spans="1:24" x14ac:dyDescent="0.25">
      <c r="A5" t="s">
        <v>124</v>
      </c>
      <c r="B5" s="34" t="s">
        <v>128</v>
      </c>
      <c r="C5" s="5">
        <v>50</v>
      </c>
      <c r="D5">
        <v>44</v>
      </c>
      <c r="E5">
        <v>38</v>
      </c>
      <c r="F5">
        <v>30</v>
      </c>
      <c r="G5">
        <v>28</v>
      </c>
      <c r="H5" s="5">
        <v>50</v>
      </c>
      <c r="I5">
        <v>44</v>
      </c>
      <c r="J5">
        <v>38</v>
      </c>
      <c r="K5">
        <v>30</v>
      </c>
      <c r="L5" s="54">
        <v>1148.07144385026</v>
      </c>
      <c r="M5" s="53">
        <v>4317.17262032085</v>
      </c>
      <c r="N5" s="53">
        <v>12220.733262031999</v>
      </c>
      <c r="O5" s="53">
        <v>37489.320641711201</v>
      </c>
      <c r="P5" s="53">
        <v>47032.264812834197</v>
      </c>
      <c r="Q5" s="54">
        <v>1100.92748663101</v>
      </c>
      <c r="R5" s="53">
        <v>4212.7097326203202</v>
      </c>
      <c r="S5" s="53">
        <v>11718.1501604278</v>
      </c>
      <c r="T5" s="53">
        <v>34787.772834224597</v>
      </c>
      <c r="U5" s="7">
        <v>0.95893639069956604</v>
      </c>
      <c r="V5" s="1">
        <v>0.97580293935692297</v>
      </c>
      <c r="W5" s="1">
        <v>0.95887455434726399</v>
      </c>
      <c r="X5" s="1">
        <v>0.92793820316709397</v>
      </c>
    </row>
    <row r="6" spans="1:24" x14ac:dyDescent="0.25">
      <c r="A6" s="34" t="s">
        <v>134</v>
      </c>
    </row>
    <row r="7" spans="1:24" x14ac:dyDescent="0.25">
      <c r="E7" t="s">
        <v>55</v>
      </c>
      <c r="I7" t="s">
        <v>77</v>
      </c>
      <c r="J7" t="s">
        <v>78</v>
      </c>
      <c r="K7" s="19" t="s">
        <v>135</v>
      </c>
      <c r="M7" s="20" t="s">
        <v>137</v>
      </c>
    </row>
    <row r="8" spans="1:24" ht="75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3" t="s">
        <v>32</v>
      </c>
      <c r="H8" s="3" t="s">
        <v>33</v>
      </c>
      <c r="I8" s="2"/>
      <c r="J8" s="2"/>
      <c r="K8" s="2" t="s">
        <v>89</v>
      </c>
      <c r="L8" s="3"/>
      <c r="M8" s="3" t="s">
        <v>88</v>
      </c>
      <c r="N8" s="3"/>
      <c r="O8" s="3" t="s">
        <v>90</v>
      </c>
      <c r="P8" s="46" t="s">
        <v>93</v>
      </c>
      <c r="Q8" s="46" t="s">
        <v>94</v>
      </c>
      <c r="R8" s="46" t="s">
        <v>167</v>
      </c>
      <c r="S8" s="46" t="s">
        <v>164</v>
      </c>
      <c r="T8" s="46" t="s">
        <v>165</v>
      </c>
      <c r="U8" s="3" t="s">
        <v>166</v>
      </c>
      <c r="V8" s="3"/>
      <c r="W8" s="3"/>
      <c r="X8" s="3"/>
    </row>
    <row r="9" spans="1:24" x14ac:dyDescent="0.25">
      <c r="A9" t="s">
        <v>34</v>
      </c>
      <c r="B9" t="s">
        <v>125</v>
      </c>
      <c r="C9" t="s">
        <v>35</v>
      </c>
      <c r="D9" s="26">
        <v>-0.25</v>
      </c>
      <c r="E9" s="26">
        <v>0.6</v>
      </c>
      <c r="F9" s="26">
        <v>-0.25</v>
      </c>
      <c r="G9" s="26">
        <v>0.9375</v>
      </c>
      <c r="H9" s="26">
        <v>1.2666666666666666</v>
      </c>
      <c r="K9">
        <v>27</v>
      </c>
      <c r="L9" s="53">
        <v>2522.04</v>
      </c>
      <c r="M9"/>
      <c r="N9" s="53"/>
      <c r="T9" s="43"/>
    </row>
    <row r="10" spans="1:24" x14ac:dyDescent="0.25">
      <c r="A10" t="s">
        <v>34</v>
      </c>
      <c r="B10" t="s">
        <v>125</v>
      </c>
      <c r="C10" t="s">
        <v>36</v>
      </c>
      <c r="D10" s="26">
        <v>-6.25E-2</v>
      </c>
      <c r="E10" s="26">
        <v>0.66666666666666663</v>
      </c>
      <c r="F10" s="26">
        <v>-0.3125</v>
      </c>
      <c r="G10" s="26"/>
      <c r="H10" s="28"/>
      <c r="K10">
        <v>29</v>
      </c>
      <c r="L10" s="53">
        <v>1998.336</v>
      </c>
      <c r="M10" s="19">
        <v>27</v>
      </c>
      <c r="N10" s="53">
        <v>2522.04</v>
      </c>
      <c r="O10" s="1" t="s">
        <v>146</v>
      </c>
      <c r="Q10" s="1">
        <f>N10/N13</f>
        <v>8.6071750348103855</v>
      </c>
      <c r="R10" s="1">
        <f>POWER(Q10,1/3)</f>
        <v>2.0493692316612222</v>
      </c>
      <c r="S10" s="53">
        <f>N10</f>
        <v>2522.04</v>
      </c>
      <c r="T10" s="51">
        <f>100*INT((S10+50)/100)</f>
        <v>2500</v>
      </c>
      <c r="U10" s="16" cm="1">
        <f t="array" ref="U10:X10">TRANSPOSE(T10:T13)</f>
        <v>2500</v>
      </c>
      <c r="V10" s="16">
        <v>1200</v>
      </c>
      <c r="W10" s="16">
        <v>600</v>
      </c>
      <c r="X10" s="16">
        <v>300</v>
      </c>
    </row>
    <row r="11" spans="1:24" x14ac:dyDescent="0.25">
      <c r="A11" t="s">
        <v>34</v>
      </c>
      <c r="B11" t="s">
        <v>125</v>
      </c>
      <c r="C11" t="s">
        <v>37</v>
      </c>
      <c r="D11" s="26">
        <v>-0.25</v>
      </c>
      <c r="E11" s="26">
        <v>0</v>
      </c>
      <c r="F11" s="26">
        <v>-0.5625</v>
      </c>
      <c r="G11" s="26"/>
      <c r="H11" s="28"/>
      <c r="K11">
        <v>35</v>
      </c>
      <c r="L11" s="53">
        <v>997.90480000000002</v>
      </c>
      <c r="M11" s="19">
        <v>34</v>
      </c>
      <c r="N11" s="53">
        <v>1113.3679999999999</v>
      </c>
      <c r="O11" s="1" t="s">
        <v>147</v>
      </c>
      <c r="P11" s="1">
        <f>N10/N11</f>
        <v>2.2652348549626002</v>
      </c>
      <c r="S11" s="53">
        <f>S10/R10</f>
        <v>1230.6420731981177</v>
      </c>
      <c r="T11" s="51">
        <f t="shared" ref="T11:T13" si="0">100*INT((S11+50)/100)</f>
        <v>1200</v>
      </c>
      <c r="U11" s="16"/>
      <c r="V11" s="16"/>
      <c r="W11" s="16"/>
      <c r="X11" s="16"/>
    </row>
    <row r="12" spans="1:24" x14ac:dyDescent="0.25">
      <c r="A12" t="s">
        <v>34</v>
      </c>
      <c r="B12" t="s">
        <v>125</v>
      </c>
      <c r="C12" t="s">
        <v>38</v>
      </c>
      <c r="D12" s="26">
        <v>-0.375</v>
      </c>
      <c r="E12" s="26">
        <v>0</v>
      </c>
      <c r="F12" s="26">
        <v>-0.9375</v>
      </c>
      <c r="G12" s="26"/>
      <c r="H12" s="28"/>
      <c r="K12">
        <v>41</v>
      </c>
      <c r="L12" s="53">
        <v>500.80169999999998</v>
      </c>
      <c r="M12" s="19">
        <v>40</v>
      </c>
      <c r="N12" s="53">
        <v>561.78819999999996</v>
      </c>
      <c r="O12" s="1" t="s">
        <v>147</v>
      </c>
      <c r="P12" s="1">
        <f t="shared" ref="P12:P13" si="1">N11/N12</f>
        <v>1.9818287390158782</v>
      </c>
      <c r="S12" s="53">
        <f>S11/R10</f>
        <v>600.49797478444486</v>
      </c>
      <c r="T12" s="51">
        <f t="shared" si="0"/>
        <v>600</v>
      </c>
      <c r="U12" s="16"/>
      <c r="V12" s="16"/>
      <c r="W12" s="16"/>
      <c r="X12" s="16"/>
    </row>
    <row r="13" spans="1:24" x14ac:dyDescent="0.25">
      <c r="A13" s="2" t="s">
        <v>34</v>
      </c>
      <c r="B13" s="2" t="s">
        <v>125</v>
      </c>
      <c r="C13" s="2" t="s">
        <v>39</v>
      </c>
      <c r="D13" s="27"/>
      <c r="E13" s="27"/>
      <c r="F13" s="27"/>
      <c r="G13" s="27"/>
      <c r="H13" s="29"/>
      <c r="I13" s="2"/>
      <c r="J13" s="2"/>
      <c r="K13" s="2">
        <v>47</v>
      </c>
      <c r="L13" s="55">
        <v>260.74740000000003</v>
      </c>
      <c r="M13" s="21">
        <v>46</v>
      </c>
      <c r="N13" s="55">
        <v>293.01600000000002</v>
      </c>
      <c r="O13" s="3"/>
      <c r="P13" s="3">
        <f t="shared" si="1"/>
        <v>1.9172611734512788</v>
      </c>
      <c r="Q13" s="3"/>
      <c r="R13" s="3"/>
      <c r="S13" s="55">
        <f>S12/R10</f>
        <v>293.01600000000008</v>
      </c>
      <c r="T13" s="52">
        <f t="shared" si="0"/>
        <v>300</v>
      </c>
      <c r="U13" s="2"/>
      <c r="V13" s="2"/>
      <c r="W13" s="2"/>
      <c r="X13" s="2"/>
    </row>
    <row r="14" spans="1:24" hidden="1" x14ac:dyDescent="0.25">
      <c r="A14" t="s">
        <v>34</v>
      </c>
      <c r="B14" t="s">
        <v>126</v>
      </c>
      <c r="C14" t="s">
        <v>35</v>
      </c>
      <c r="D14" s="1">
        <v>-0.1875</v>
      </c>
      <c r="E14" s="1">
        <v>0.5714285714285714</v>
      </c>
      <c r="F14" s="1">
        <v>-0.1875</v>
      </c>
      <c r="G14" s="1">
        <v>0.9375</v>
      </c>
      <c r="H14" s="1">
        <v>1.4714285714285715</v>
      </c>
      <c r="I14" s="8" t="s">
        <v>83</v>
      </c>
      <c r="M14"/>
    </row>
    <row r="15" spans="1:24" hidden="1" x14ac:dyDescent="0.25">
      <c r="A15" t="s">
        <v>34</v>
      </c>
      <c r="B15" t="s">
        <v>126</v>
      </c>
      <c r="C15" t="s">
        <v>36</v>
      </c>
      <c r="D15" s="1">
        <v>-0.1875</v>
      </c>
      <c r="E15" s="1">
        <v>0.4</v>
      </c>
      <c r="F15" s="1">
        <v>-0.375</v>
      </c>
      <c r="G15" s="1"/>
      <c r="I15" s="8" t="s">
        <v>83</v>
      </c>
      <c r="M15"/>
    </row>
    <row r="16" spans="1:24" hidden="1" x14ac:dyDescent="0.25">
      <c r="A16" t="s">
        <v>34</v>
      </c>
      <c r="B16" t="s">
        <v>126</v>
      </c>
      <c r="C16" t="s">
        <v>37</v>
      </c>
      <c r="D16" s="1">
        <v>-0.125</v>
      </c>
      <c r="E16" s="1">
        <v>0.5</v>
      </c>
      <c r="F16" s="1">
        <v>-0.5</v>
      </c>
      <c r="G16" s="1"/>
      <c r="I16" s="8" t="s">
        <v>83</v>
      </c>
      <c r="M16"/>
    </row>
    <row r="17" spans="1:24" hidden="1" x14ac:dyDescent="0.25">
      <c r="A17" t="s">
        <v>34</v>
      </c>
      <c r="B17" t="s">
        <v>126</v>
      </c>
      <c r="C17" t="s">
        <v>38</v>
      </c>
      <c r="D17" s="1">
        <v>-0.4375</v>
      </c>
      <c r="E17" s="1">
        <v>0</v>
      </c>
      <c r="F17" s="1">
        <v>-0.9375</v>
      </c>
      <c r="G17" s="1"/>
      <c r="I17" s="8" t="s">
        <v>83</v>
      </c>
      <c r="M17"/>
    </row>
    <row r="18" spans="1:24" hidden="1" x14ac:dyDescent="0.25">
      <c r="A18" s="2" t="s">
        <v>34</v>
      </c>
      <c r="B18" s="2" t="s">
        <v>126</v>
      </c>
      <c r="C18" s="2" t="s">
        <v>39</v>
      </c>
      <c r="D18" s="3"/>
      <c r="E18" s="3"/>
      <c r="F18" s="3"/>
      <c r="G18" s="3"/>
      <c r="H18" s="2"/>
      <c r="I18" s="18" t="s">
        <v>83</v>
      </c>
      <c r="J18" s="2"/>
      <c r="K18" s="2"/>
      <c r="L18" s="3"/>
      <c r="M18" s="2"/>
      <c r="N18" s="3"/>
      <c r="O18" s="3"/>
      <c r="P18" s="3"/>
      <c r="Q18" s="3"/>
      <c r="R18" s="3"/>
    </row>
    <row r="19" spans="1:24" hidden="1" x14ac:dyDescent="0.25">
      <c r="A19" t="s">
        <v>34</v>
      </c>
      <c r="B19" t="s">
        <v>127</v>
      </c>
      <c r="C19" t="s">
        <v>35</v>
      </c>
      <c r="D19" s="1">
        <v>0.125</v>
      </c>
      <c r="E19" s="1">
        <v>0.66666666666666663</v>
      </c>
      <c r="F19" s="1">
        <v>0.125</v>
      </c>
      <c r="G19" s="1">
        <v>0.6875</v>
      </c>
      <c r="H19" s="1">
        <v>1.6666666666666665</v>
      </c>
      <c r="I19" s="8" t="s">
        <v>83</v>
      </c>
      <c r="M19"/>
    </row>
    <row r="20" spans="1:24" hidden="1" x14ac:dyDescent="0.25">
      <c r="A20" t="s">
        <v>34</v>
      </c>
      <c r="B20" t="s">
        <v>127</v>
      </c>
      <c r="C20" t="s">
        <v>36</v>
      </c>
      <c r="D20" s="1">
        <v>0</v>
      </c>
      <c r="E20" s="1">
        <v>1</v>
      </c>
      <c r="F20" s="1">
        <v>0.125</v>
      </c>
      <c r="G20" s="1"/>
      <c r="I20" s="8" t="s">
        <v>83</v>
      </c>
      <c r="M20"/>
    </row>
    <row r="21" spans="1:24" hidden="1" x14ac:dyDescent="0.25">
      <c r="A21" t="s">
        <v>34</v>
      </c>
      <c r="B21" t="s">
        <v>127</v>
      </c>
      <c r="C21" t="s">
        <v>37</v>
      </c>
      <c r="D21" s="1">
        <v>-0.1875</v>
      </c>
      <c r="E21" s="1">
        <v>0</v>
      </c>
      <c r="F21" s="1">
        <v>-6.25E-2</v>
      </c>
      <c r="G21" s="1"/>
      <c r="I21" s="8" t="s">
        <v>83</v>
      </c>
      <c r="M21"/>
    </row>
    <row r="22" spans="1:24" hidden="1" x14ac:dyDescent="0.25">
      <c r="A22" t="s">
        <v>34</v>
      </c>
      <c r="B22" t="s">
        <v>127</v>
      </c>
      <c r="C22" t="s">
        <v>38</v>
      </c>
      <c r="D22" s="1">
        <v>-0.375</v>
      </c>
      <c r="E22" s="1">
        <v>0</v>
      </c>
      <c r="F22" s="1">
        <v>-0.4375</v>
      </c>
      <c r="G22" s="1"/>
      <c r="I22" s="8" t="s">
        <v>83</v>
      </c>
      <c r="M22"/>
    </row>
    <row r="23" spans="1:24" hidden="1" x14ac:dyDescent="0.25">
      <c r="A23" s="2" t="s">
        <v>34</v>
      </c>
      <c r="B23" s="2" t="s">
        <v>127</v>
      </c>
      <c r="C23" s="2" t="s">
        <v>39</v>
      </c>
      <c r="D23" s="3"/>
      <c r="E23" s="3"/>
      <c r="F23" s="3"/>
      <c r="G23" s="3"/>
      <c r="H23" s="2"/>
      <c r="I23" s="18" t="s">
        <v>83</v>
      </c>
      <c r="J23" s="2"/>
      <c r="K23" s="2"/>
      <c r="L23" s="3"/>
      <c r="M23" s="2"/>
      <c r="N23" s="3"/>
      <c r="O23" s="3"/>
      <c r="P23" s="3"/>
      <c r="Q23" s="3"/>
      <c r="R23" s="3"/>
    </row>
    <row r="24" spans="1:24" x14ac:dyDescent="0.25">
      <c r="A24" t="s">
        <v>34</v>
      </c>
      <c r="B24" t="s">
        <v>128</v>
      </c>
      <c r="C24" t="s">
        <v>35</v>
      </c>
      <c r="D24" s="1">
        <v>0.125</v>
      </c>
      <c r="E24" s="1">
        <v>0.5</v>
      </c>
      <c r="F24" s="1">
        <v>0.125</v>
      </c>
      <c r="G24" s="1">
        <v>1.25</v>
      </c>
      <c r="H24" s="1">
        <v>0.68181818181818188</v>
      </c>
      <c r="K24">
        <v>28</v>
      </c>
      <c r="L24" s="53">
        <v>47004.42</v>
      </c>
      <c r="M24"/>
      <c r="N24" s="53"/>
      <c r="S24" s="53"/>
      <c r="T24" s="51"/>
      <c r="U24" s="16"/>
      <c r="V24" s="16"/>
      <c r="W24" s="16"/>
      <c r="X24" s="16"/>
    </row>
    <row r="25" spans="1:24" x14ac:dyDescent="0.25">
      <c r="A25" t="s">
        <v>34</v>
      </c>
      <c r="B25" t="s">
        <v>128</v>
      </c>
      <c r="C25" t="s">
        <v>36</v>
      </c>
      <c r="D25" s="1">
        <v>-0.125</v>
      </c>
      <c r="E25" s="1">
        <v>0</v>
      </c>
      <c r="F25" s="1">
        <v>0</v>
      </c>
      <c r="G25" s="1"/>
      <c r="K25">
        <v>30</v>
      </c>
      <c r="L25" s="53">
        <v>37461.480000000003</v>
      </c>
      <c r="M25">
        <v>30</v>
      </c>
      <c r="N25" s="53">
        <v>37461.480000000003</v>
      </c>
      <c r="Q25" s="1">
        <f>N25/N28</f>
        <v>20.526118536117089</v>
      </c>
      <c r="R25" s="1">
        <f>POWER(Q25,1/3)</f>
        <v>2.7380136622282309</v>
      </c>
      <c r="S25" s="53">
        <f>N25</f>
        <v>37461.480000000003</v>
      </c>
      <c r="T25" s="51">
        <f>100*INT((S25+50)/100)</f>
        <v>37500</v>
      </c>
      <c r="U25" s="16" cm="1">
        <f t="array" ref="U25:X25">TRANSPOSE(T25:T28)</f>
        <v>37500</v>
      </c>
      <c r="V25" s="16">
        <v>13700</v>
      </c>
      <c r="W25" s="16">
        <v>5000</v>
      </c>
      <c r="X25" s="16">
        <v>1800</v>
      </c>
    </row>
    <row r="26" spans="1:24" x14ac:dyDescent="0.25">
      <c r="A26" t="s">
        <v>34</v>
      </c>
      <c r="B26" t="s">
        <v>128</v>
      </c>
      <c r="C26" t="s">
        <v>37</v>
      </c>
      <c r="D26" s="1">
        <v>-0.4375</v>
      </c>
      <c r="E26" s="1">
        <v>0</v>
      </c>
      <c r="F26" s="1">
        <v>-0.4375</v>
      </c>
      <c r="G26" s="1"/>
      <c r="K26">
        <v>38</v>
      </c>
      <c r="L26" s="53">
        <v>12192.88</v>
      </c>
      <c r="M26" s="19">
        <v>37</v>
      </c>
      <c r="N26" s="53">
        <v>14174.28</v>
      </c>
      <c r="O26" s="1" t="s">
        <v>147</v>
      </c>
      <c r="P26" s="1">
        <f>N25/N26</f>
        <v>2.642919428711723</v>
      </c>
      <c r="S26" s="53">
        <f>S25/R25</f>
        <v>13681.991626555058</v>
      </c>
      <c r="T26" s="51">
        <f t="shared" ref="T26:T28" si="2">100*INT((S26+50)/100)</f>
        <v>13700</v>
      </c>
    </row>
    <row r="27" spans="1:24" x14ac:dyDescent="0.25">
      <c r="A27" t="s">
        <v>34</v>
      </c>
      <c r="B27" t="s">
        <v>128</v>
      </c>
      <c r="C27" t="s">
        <v>38</v>
      </c>
      <c r="D27" s="1">
        <v>-0.5625</v>
      </c>
      <c r="E27" s="1">
        <v>0.18181818181818182</v>
      </c>
      <c r="F27" s="1">
        <v>-1</v>
      </c>
      <c r="G27" s="1"/>
      <c r="K27">
        <v>44</v>
      </c>
      <c r="L27" s="53">
        <v>4289.3280000000004</v>
      </c>
      <c r="M27" s="19">
        <v>43</v>
      </c>
      <c r="N27" s="53">
        <v>5196.6109999999999</v>
      </c>
      <c r="O27" s="1" t="s">
        <v>148</v>
      </c>
      <c r="P27" s="1">
        <f t="shared" ref="P27:P28" si="3">N26/N27</f>
        <v>2.7276007382503713</v>
      </c>
      <c r="S27" s="53">
        <f>S26/R25</f>
        <v>4997.0501664409067</v>
      </c>
      <c r="T27" s="51">
        <f t="shared" si="2"/>
        <v>5000</v>
      </c>
    </row>
    <row r="28" spans="1:24" x14ac:dyDescent="0.25">
      <c r="A28" s="2" t="s">
        <v>34</v>
      </c>
      <c r="B28" s="2" t="s">
        <v>128</v>
      </c>
      <c r="C28" s="2" t="s">
        <v>39</v>
      </c>
      <c r="D28" s="3"/>
      <c r="E28" s="3"/>
      <c r="F28" s="3"/>
      <c r="G28" s="3"/>
      <c r="H28" s="2"/>
      <c r="I28" s="2"/>
      <c r="J28" s="2"/>
      <c r="K28" s="2">
        <v>50</v>
      </c>
      <c r="L28" s="55">
        <v>1120.2249999999999</v>
      </c>
      <c r="M28" s="21">
        <v>48</v>
      </c>
      <c r="N28" s="55">
        <v>1825.0640000000001</v>
      </c>
      <c r="O28" s="3" t="s">
        <v>149</v>
      </c>
      <c r="P28" s="3">
        <f t="shared" si="3"/>
        <v>2.8473582296292075</v>
      </c>
      <c r="Q28" s="3"/>
      <c r="R28" s="3"/>
      <c r="S28" s="3">
        <f>S27/R25</f>
        <v>1825.064000000001</v>
      </c>
      <c r="T28" s="52">
        <f t="shared" si="2"/>
        <v>1800</v>
      </c>
      <c r="U28" s="2"/>
      <c r="V28" s="2"/>
      <c r="W28" s="2"/>
      <c r="X28" s="2"/>
    </row>
    <row r="29" spans="1:24" hidden="1" x14ac:dyDescent="0.25">
      <c r="A29" t="s">
        <v>40</v>
      </c>
      <c r="B29" t="s">
        <v>125</v>
      </c>
      <c r="C29" t="s">
        <v>35</v>
      </c>
      <c r="D29" s="26">
        <v>-0.25</v>
      </c>
      <c r="E29" s="26">
        <v>0</v>
      </c>
      <c r="F29" s="26">
        <v>-0.25</v>
      </c>
      <c r="G29" s="26">
        <v>0.5625</v>
      </c>
      <c r="H29" s="26">
        <v>1.7333333333333334</v>
      </c>
      <c r="K29" s="19"/>
      <c r="M29" s="39"/>
      <c r="N29" s="40"/>
    </row>
    <row r="30" spans="1:24" hidden="1" x14ac:dyDescent="0.25">
      <c r="A30" t="s">
        <v>40</v>
      </c>
      <c r="B30" t="s">
        <v>125</v>
      </c>
      <c r="C30" t="s">
        <v>36</v>
      </c>
      <c r="D30" s="26">
        <v>0.1875</v>
      </c>
      <c r="E30" s="26">
        <v>0.4</v>
      </c>
      <c r="F30" s="26">
        <v>-6.25E-2</v>
      </c>
      <c r="G30" s="26"/>
      <c r="H30" s="28"/>
      <c r="K30" s="19">
        <v>28</v>
      </c>
      <c r="L30" s="1">
        <v>1943.8240000000001</v>
      </c>
      <c r="M30" s="39">
        <v>28</v>
      </c>
      <c r="N30" s="40">
        <v>1943.8240000000001</v>
      </c>
      <c r="Q30" s="1">
        <f>N30/N33</f>
        <v>8.1115184393093749</v>
      </c>
      <c r="R30" s="1">
        <f>POWER(Q30,1/3)</f>
        <v>2.009250352800342</v>
      </c>
    </row>
    <row r="31" spans="1:24" hidden="1" x14ac:dyDescent="0.25">
      <c r="A31" t="s">
        <v>40</v>
      </c>
      <c r="B31" t="s">
        <v>125</v>
      </c>
      <c r="C31" t="s">
        <v>37</v>
      </c>
      <c r="D31" s="26">
        <v>6.25E-2</v>
      </c>
      <c r="E31" s="26">
        <v>0.66666666666666663</v>
      </c>
      <c r="F31" s="26">
        <v>0</v>
      </c>
      <c r="G31" s="26"/>
      <c r="H31" s="28"/>
      <c r="K31" s="19">
        <v>34</v>
      </c>
      <c r="L31" s="1">
        <v>945.97260000000006</v>
      </c>
      <c r="M31" s="39">
        <v>34</v>
      </c>
      <c r="N31" s="40">
        <v>945.97260000000006</v>
      </c>
      <c r="P31" s="1">
        <f>N30/N31</f>
        <v>2.0548417575731053</v>
      </c>
    </row>
    <row r="32" spans="1:24" hidden="1" x14ac:dyDescent="0.25">
      <c r="A32" t="s">
        <v>40</v>
      </c>
      <c r="B32" t="s">
        <v>125</v>
      </c>
      <c r="C32" t="s">
        <v>38</v>
      </c>
      <c r="D32" s="26">
        <v>-6.25E-2</v>
      </c>
      <c r="E32" s="26">
        <v>0.66666666666666663</v>
      </c>
      <c r="F32" s="26">
        <v>-6.25E-2</v>
      </c>
      <c r="G32" s="26"/>
      <c r="H32" s="28"/>
      <c r="K32" s="19">
        <v>40</v>
      </c>
      <c r="L32" s="1">
        <v>469.9427</v>
      </c>
      <c r="M32" s="39">
        <v>40</v>
      </c>
      <c r="N32" s="40">
        <v>469.9427</v>
      </c>
      <c r="P32" s="1">
        <f t="shared" ref="P32:P33" si="4">N31/N32</f>
        <v>2.0129530685336747</v>
      </c>
    </row>
    <row r="33" spans="1:18" hidden="1" x14ac:dyDescent="0.25">
      <c r="A33" s="2" t="s">
        <v>40</v>
      </c>
      <c r="B33" s="2" t="s">
        <v>125</v>
      </c>
      <c r="C33" s="2" t="s">
        <v>39</v>
      </c>
      <c r="D33" s="27"/>
      <c r="E33" s="27"/>
      <c r="F33" s="27"/>
      <c r="G33" s="27"/>
      <c r="H33" s="29"/>
      <c r="I33" s="2"/>
      <c r="J33" s="2"/>
      <c r="K33" s="21">
        <v>46</v>
      </c>
      <c r="L33" s="3">
        <v>239.63749999999999</v>
      </c>
      <c r="M33" s="41">
        <v>46</v>
      </c>
      <c r="N33" s="42">
        <v>239.63749999999999</v>
      </c>
      <c r="O33" s="3"/>
      <c r="P33" s="3">
        <f t="shared" si="4"/>
        <v>1.9610565959000574</v>
      </c>
      <c r="Q33" s="3"/>
      <c r="R33" s="3"/>
    </row>
    <row r="34" spans="1:18" hidden="1" x14ac:dyDescent="0.25">
      <c r="A34" t="s">
        <v>40</v>
      </c>
      <c r="B34" t="s">
        <v>126</v>
      </c>
      <c r="C34" t="s">
        <v>35</v>
      </c>
      <c r="D34" s="1">
        <v>-6.25E-2</v>
      </c>
      <c r="E34" s="1">
        <v>0.66666666666666663</v>
      </c>
      <c r="F34" s="1">
        <v>-6.25E-2</v>
      </c>
      <c r="G34" s="1">
        <v>0.25</v>
      </c>
      <c r="H34" s="1">
        <v>2.9999999999999996</v>
      </c>
      <c r="I34" s="8" t="s">
        <v>83</v>
      </c>
      <c r="M34"/>
    </row>
    <row r="35" spans="1:18" hidden="1" x14ac:dyDescent="0.25">
      <c r="A35" t="s">
        <v>40</v>
      </c>
      <c r="B35" t="s">
        <v>126</v>
      </c>
      <c r="C35" t="s">
        <v>36</v>
      </c>
      <c r="D35" s="1">
        <v>0</v>
      </c>
      <c r="E35" s="1">
        <v>1</v>
      </c>
      <c r="F35" s="1">
        <v>-6.25E-2</v>
      </c>
      <c r="G35" s="1"/>
      <c r="I35" s="8" t="s">
        <v>83</v>
      </c>
      <c r="M35"/>
    </row>
    <row r="36" spans="1:18" hidden="1" x14ac:dyDescent="0.25">
      <c r="A36" t="s">
        <v>40</v>
      </c>
      <c r="B36" t="s">
        <v>126</v>
      </c>
      <c r="C36" t="s">
        <v>37</v>
      </c>
      <c r="D36" s="1">
        <v>-6.25E-2</v>
      </c>
      <c r="E36" s="1">
        <v>0.66666666666666663</v>
      </c>
      <c r="F36" s="1">
        <v>-0.125</v>
      </c>
      <c r="G36" s="1"/>
      <c r="I36" s="8" t="s">
        <v>83</v>
      </c>
      <c r="M36"/>
    </row>
    <row r="37" spans="1:18" hidden="1" x14ac:dyDescent="0.25">
      <c r="A37" t="s">
        <v>40</v>
      </c>
      <c r="B37" t="s">
        <v>126</v>
      </c>
      <c r="C37" t="s">
        <v>38</v>
      </c>
      <c r="D37" s="1">
        <v>-0.125</v>
      </c>
      <c r="E37" s="1">
        <v>0.66666666666666663</v>
      </c>
      <c r="F37" s="1">
        <v>-0.25</v>
      </c>
      <c r="G37" s="1"/>
      <c r="I37" s="8" t="s">
        <v>83</v>
      </c>
      <c r="M37"/>
    </row>
    <row r="38" spans="1:18" hidden="1" x14ac:dyDescent="0.25">
      <c r="A38" s="2" t="s">
        <v>40</v>
      </c>
      <c r="B38" s="2" t="s">
        <v>126</v>
      </c>
      <c r="C38" s="2" t="s">
        <v>39</v>
      </c>
      <c r="D38" s="3"/>
      <c r="E38" s="3"/>
      <c r="F38" s="3"/>
      <c r="G38" s="3"/>
      <c r="H38" s="2"/>
      <c r="I38" s="18" t="s">
        <v>83</v>
      </c>
      <c r="J38" s="2"/>
      <c r="K38" s="2"/>
      <c r="L38" s="3"/>
      <c r="M38" s="2"/>
      <c r="N38" s="3"/>
      <c r="O38" s="3"/>
      <c r="P38" s="3"/>
      <c r="Q38" s="3"/>
      <c r="R38" s="3"/>
    </row>
    <row r="39" spans="1:18" hidden="1" x14ac:dyDescent="0.25">
      <c r="A39" t="s">
        <v>40</v>
      </c>
      <c r="B39" t="s">
        <v>127</v>
      </c>
      <c r="C39" t="s">
        <v>35</v>
      </c>
      <c r="D39" s="1">
        <v>0.1875</v>
      </c>
      <c r="E39" s="1">
        <v>0.66666666666666663</v>
      </c>
      <c r="F39" s="1">
        <v>0.1875</v>
      </c>
      <c r="G39" s="1">
        <v>0.875</v>
      </c>
      <c r="H39" s="1">
        <v>0.8666666666666667</v>
      </c>
      <c r="I39" s="8" t="s">
        <v>83</v>
      </c>
      <c r="M39"/>
    </row>
    <row r="40" spans="1:18" hidden="1" x14ac:dyDescent="0.25">
      <c r="A40" t="s">
        <v>40</v>
      </c>
      <c r="B40" t="s">
        <v>127</v>
      </c>
      <c r="C40" t="s">
        <v>36</v>
      </c>
      <c r="D40" s="1">
        <v>0</v>
      </c>
      <c r="E40" s="14">
        <v>0</v>
      </c>
      <c r="F40" s="1">
        <v>0.1875</v>
      </c>
      <c r="G40" s="1"/>
      <c r="I40" s="8" t="s">
        <v>83</v>
      </c>
      <c r="M40"/>
    </row>
    <row r="41" spans="1:18" hidden="1" x14ac:dyDescent="0.25">
      <c r="A41" t="s">
        <v>40</v>
      </c>
      <c r="B41" t="s">
        <v>127</v>
      </c>
      <c r="C41" t="s">
        <v>37</v>
      </c>
      <c r="D41" s="1">
        <v>-0.1875</v>
      </c>
      <c r="E41" s="1">
        <v>0</v>
      </c>
      <c r="F41" s="1">
        <v>0</v>
      </c>
      <c r="G41" s="1"/>
      <c r="I41" s="8" t="s">
        <v>83</v>
      </c>
      <c r="M41"/>
    </row>
    <row r="42" spans="1:18" hidden="1" x14ac:dyDescent="0.25">
      <c r="A42" t="s">
        <v>40</v>
      </c>
      <c r="B42" t="s">
        <v>127</v>
      </c>
      <c r="C42" t="s">
        <v>38</v>
      </c>
      <c r="D42" s="1">
        <v>-0.5</v>
      </c>
      <c r="E42" s="1">
        <v>0.2</v>
      </c>
      <c r="F42" s="1">
        <v>-0.5</v>
      </c>
      <c r="G42" s="1"/>
      <c r="I42" s="8" t="s">
        <v>83</v>
      </c>
      <c r="M42"/>
    </row>
    <row r="43" spans="1:18" hidden="1" x14ac:dyDescent="0.25">
      <c r="A43" s="2" t="s">
        <v>40</v>
      </c>
      <c r="B43" s="2" t="s">
        <v>127</v>
      </c>
      <c r="C43" s="2" t="s">
        <v>39</v>
      </c>
      <c r="D43" s="3"/>
      <c r="E43" s="3"/>
      <c r="F43" s="3"/>
      <c r="G43" s="3"/>
      <c r="H43" s="2"/>
      <c r="I43" s="18" t="s">
        <v>83</v>
      </c>
      <c r="J43" s="2"/>
      <c r="K43" s="2"/>
      <c r="L43" s="3"/>
      <c r="M43" s="2"/>
      <c r="N43" s="3"/>
      <c r="O43" s="3"/>
      <c r="P43" s="3"/>
      <c r="Q43" s="3"/>
      <c r="R43" s="3"/>
    </row>
    <row r="44" spans="1:18" hidden="1" x14ac:dyDescent="0.25">
      <c r="A44" t="s">
        <v>40</v>
      </c>
      <c r="B44" t="s">
        <v>128</v>
      </c>
      <c r="C44" t="s">
        <v>35</v>
      </c>
      <c r="D44" s="1">
        <v>0.1875</v>
      </c>
      <c r="E44" s="1">
        <v>0.4</v>
      </c>
      <c r="F44" s="1">
        <v>0.1875</v>
      </c>
      <c r="G44" s="1">
        <v>1.25</v>
      </c>
      <c r="H44" s="1">
        <v>0.58181818181818179</v>
      </c>
      <c r="K44" s="19"/>
      <c r="M44" s="39"/>
      <c r="N44" s="40"/>
    </row>
    <row r="45" spans="1:18" hidden="1" x14ac:dyDescent="0.25">
      <c r="A45" t="s">
        <v>40</v>
      </c>
      <c r="B45" t="s">
        <v>128</v>
      </c>
      <c r="C45" t="s">
        <v>36</v>
      </c>
      <c r="D45" s="1">
        <v>-0.125</v>
      </c>
      <c r="E45" s="1">
        <v>0</v>
      </c>
      <c r="F45" s="1">
        <v>6.25E-2</v>
      </c>
      <c r="G45" s="1"/>
      <c r="K45" s="19">
        <v>30</v>
      </c>
      <c r="L45" s="1">
        <v>34760.410000000003</v>
      </c>
      <c r="M45" s="39">
        <v>30</v>
      </c>
      <c r="N45" s="40">
        <v>34760.410000000003</v>
      </c>
      <c r="Q45" s="1">
        <f>N45/N48</f>
        <v>32.378396151897228</v>
      </c>
      <c r="R45" s="1">
        <f>POWER(Q45,1/3)</f>
        <v>3.1872669847458734</v>
      </c>
    </row>
    <row r="46" spans="1:18" hidden="1" x14ac:dyDescent="0.25">
      <c r="A46" t="s">
        <v>40</v>
      </c>
      <c r="B46" t="s">
        <v>128</v>
      </c>
      <c r="C46" t="s">
        <v>37</v>
      </c>
      <c r="D46" s="1">
        <v>-0.375</v>
      </c>
      <c r="E46" s="1">
        <v>0</v>
      </c>
      <c r="F46" s="1">
        <v>-0.3125</v>
      </c>
      <c r="G46" s="1"/>
      <c r="K46" s="19">
        <v>38</v>
      </c>
      <c r="L46" s="1">
        <v>11690.79</v>
      </c>
      <c r="M46" s="39">
        <v>38</v>
      </c>
      <c r="N46" s="40">
        <v>11690.79</v>
      </c>
      <c r="P46" s="1">
        <f>N45/N46</f>
        <v>2.9733157468400342</v>
      </c>
    </row>
    <row r="47" spans="1:18" hidden="1" x14ac:dyDescent="0.25">
      <c r="A47" t="s">
        <v>40</v>
      </c>
      <c r="B47" t="s">
        <v>128</v>
      </c>
      <c r="C47" t="s">
        <v>38</v>
      </c>
      <c r="D47" s="1">
        <v>-0.5625</v>
      </c>
      <c r="E47" s="1">
        <v>0.18181818181818182</v>
      </c>
      <c r="F47" s="1">
        <v>-0.875</v>
      </c>
      <c r="G47" s="1"/>
      <c r="K47" s="19">
        <v>44</v>
      </c>
      <c r="L47" s="1">
        <v>4185.3500000000004</v>
      </c>
      <c r="M47" s="39">
        <v>44</v>
      </c>
      <c r="N47" s="40">
        <v>4185.3500000000004</v>
      </c>
      <c r="P47" s="1">
        <f t="shared" ref="P47:P48" si="5">N46/N47</f>
        <v>2.7932646015267539</v>
      </c>
    </row>
    <row r="48" spans="1:18" hidden="1" x14ac:dyDescent="0.25">
      <c r="A48" s="2" t="s">
        <v>40</v>
      </c>
      <c r="B48" s="2" t="s">
        <v>128</v>
      </c>
      <c r="C48" s="2" t="s">
        <v>39</v>
      </c>
      <c r="D48" s="3"/>
      <c r="E48" s="3"/>
      <c r="F48" s="3"/>
      <c r="G48" s="3"/>
      <c r="H48" s="2"/>
      <c r="I48" s="2"/>
      <c r="J48" s="2"/>
      <c r="K48" s="21">
        <v>50</v>
      </c>
      <c r="L48" s="3">
        <v>1073.568</v>
      </c>
      <c r="M48" s="41">
        <v>50</v>
      </c>
      <c r="N48" s="42">
        <v>1073.568</v>
      </c>
      <c r="O48" s="3"/>
      <c r="P48" s="3">
        <f t="shared" si="5"/>
        <v>3.8985420578854812</v>
      </c>
      <c r="Q48" s="3"/>
      <c r="R48" s="3"/>
    </row>
  </sheetData>
  <autoFilter ref="A1:X48" xr:uid="{47ABA2B2-C39C-411C-8E08-0FD43D977274}">
    <filterColumn colId="0">
      <filters blank="1">
        <filter val="codec"/>
        <filter val="HDR 8kCrop"/>
        <filter val="HDR_RA_8Kcrop/"/>
        <filter val="VTM"/>
      </filters>
    </filterColumn>
    <filterColumn colId="8">
      <filters blank="1">
        <filter val="40"/>
        <filter val="44"/>
        <filter val="ECM-MOS"/>
      </filters>
    </filterColumn>
  </autoFilter>
  <conditionalFormatting sqref="D9:D28">
    <cfRule type="cellIs" dxfId="13" priority="1" operator="lessThan">
      <formula>-0.3</formula>
    </cfRule>
    <cfRule type="cellIs" dxfId="12" priority="2" operator="greaterThan">
      <formula>0.3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532E2-B759-468C-AB62-7A0BA7F22499}">
  <sheetPr codeName="Sheet1" filterMode="1"/>
  <dimension ref="A1:X60"/>
  <sheetViews>
    <sheetView zoomScale="85" zoomScaleNormal="85" workbookViewId="0">
      <selection activeCell="J66" sqref="J66"/>
    </sheetView>
  </sheetViews>
  <sheetFormatPr defaultRowHeight="15" x14ac:dyDescent="0.25"/>
  <cols>
    <col min="1" max="1" width="14" bestFit="1" customWidth="1"/>
    <col min="2" max="2" width="17.5703125" bestFit="1" customWidth="1"/>
    <col min="12" max="24" width="8.7109375" style="1"/>
  </cols>
  <sheetData>
    <row r="1" spans="1:24" x14ac:dyDescent="0.25">
      <c r="A1" s="2" t="s">
        <v>0</v>
      </c>
      <c r="B1" s="2" t="s">
        <v>1</v>
      </c>
      <c r="C1" s="4" t="s">
        <v>6</v>
      </c>
      <c r="D1" s="2" t="s">
        <v>5</v>
      </c>
      <c r="E1" s="2" t="s">
        <v>4</v>
      </c>
      <c r="F1" s="2" t="s">
        <v>3</v>
      </c>
      <c r="G1" s="2" t="s">
        <v>2</v>
      </c>
      <c r="H1" s="4" t="s">
        <v>9</v>
      </c>
      <c r="I1" s="2" t="s">
        <v>8</v>
      </c>
      <c r="J1" s="2" t="s">
        <v>7</v>
      </c>
      <c r="K1" s="2" t="s">
        <v>80</v>
      </c>
      <c r="L1" s="7" t="s">
        <v>81</v>
      </c>
      <c r="M1" s="3" t="s">
        <v>82</v>
      </c>
      <c r="N1" s="3" t="s">
        <v>11</v>
      </c>
      <c r="O1" s="3" t="s">
        <v>10</v>
      </c>
      <c r="P1" s="3" t="s">
        <v>79</v>
      </c>
      <c r="Q1" s="7" t="s">
        <v>15</v>
      </c>
      <c r="R1" s="3" t="s">
        <v>14</v>
      </c>
      <c r="S1" s="3" t="s">
        <v>13</v>
      </c>
      <c r="T1" s="3" t="s">
        <v>12</v>
      </c>
      <c r="U1" s="6" t="s">
        <v>19</v>
      </c>
      <c r="V1" s="3" t="s">
        <v>18</v>
      </c>
      <c r="W1" s="3" t="s">
        <v>17</v>
      </c>
      <c r="X1" s="3" t="s">
        <v>16</v>
      </c>
    </row>
    <row r="2" spans="1:24" x14ac:dyDescent="0.25">
      <c r="A2" t="s">
        <v>20</v>
      </c>
      <c r="B2" t="s">
        <v>21</v>
      </c>
      <c r="C2" s="5">
        <v>46</v>
      </c>
      <c r="D2">
        <v>42</v>
      </c>
      <c r="E2">
        <v>40</v>
      </c>
      <c r="F2">
        <v>32</v>
      </c>
      <c r="G2">
        <v>30</v>
      </c>
      <c r="H2" s="5">
        <v>46</v>
      </c>
      <c r="I2">
        <v>42</v>
      </c>
      <c r="J2">
        <v>40</v>
      </c>
      <c r="K2">
        <v>32</v>
      </c>
      <c r="L2" s="58">
        <v>1807.7208000000001</v>
      </c>
      <c r="M2" s="53">
        <v>3691.24</v>
      </c>
      <c r="N2" s="53">
        <v>5134.1319999999996</v>
      </c>
      <c r="O2" s="53">
        <v>16960.7104</v>
      </c>
      <c r="P2" s="53">
        <v>22967.9192</v>
      </c>
      <c r="Q2" s="58">
        <v>1696.0944</v>
      </c>
      <c r="R2" s="53">
        <v>3412.8991999999998</v>
      </c>
      <c r="S2" s="53">
        <v>4710.8855999999996</v>
      </c>
      <c r="T2" s="53">
        <v>15079.4704</v>
      </c>
      <c r="U2" s="7">
        <v>0.93825019881388705</v>
      </c>
      <c r="V2" s="1">
        <v>0.92459422849773998</v>
      </c>
      <c r="W2" s="1">
        <v>0.91756222862988301</v>
      </c>
      <c r="X2" s="1">
        <v>0.88908247616797897</v>
      </c>
    </row>
    <row r="3" spans="1:24" x14ac:dyDescent="0.25">
      <c r="A3" t="s">
        <v>20</v>
      </c>
      <c r="B3" t="s">
        <v>22</v>
      </c>
      <c r="C3" s="5">
        <v>49</v>
      </c>
      <c r="D3">
        <v>45</v>
      </c>
      <c r="E3">
        <v>39</v>
      </c>
      <c r="F3">
        <v>33</v>
      </c>
      <c r="G3">
        <v>30</v>
      </c>
      <c r="H3" s="5">
        <v>48</v>
      </c>
      <c r="I3">
        <v>44</v>
      </c>
      <c r="J3">
        <v>38</v>
      </c>
      <c r="K3">
        <v>32</v>
      </c>
      <c r="L3" s="54">
        <v>368.65280000000001</v>
      </c>
      <c r="M3" s="53">
        <v>613.93439999999998</v>
      </c>
      <c r="N3" s="53">
        <v>1311.1880000000001</v>
      </c>
      <c r="O3" s="53">
        <v>2731.0639999999999</v>
      </c>
      <c r="P3" s="53">
        <v>3985.1088</v>
      </c>
      <c r="Q3" s="54">
        <v>366.07119999999998</v>
      </c>
      <c r="R3" s="53">
        <v>607.38959999999997</v>
      </c>
      <c r="S3" s="53">
        <v>1286.0896</v>
      </c>
      <c r="T3" s="53">
        <v>2665.3775999999998</v>
      </c>
      <c r="U3" s="7">
        <v>0.99299720495816102</v>
      </c>
      <c r="V3" s="1">
        <v>0.98933957764868596</v>
      </c>
      <c r="W3" s="1">
        <v>0.980858275090986</v>
      </c>
      <c r="X3" s="1">
        <v>0.97594842156756501</v>
      </c>
    </row>
    <row r="4" spans="1:24" x14ac:dyDescent="0.25">
      <c r="A4" t="s">
        <v>20</v>
      </c>
      <c r="B4" t="s">
        <v>23</v>
      </c>
      <c r="C4" s="5">
        <v>52</v>
      </c>
      <c r="D4">
        <v>48</v>
      </c>
      <c r="E4">
        <v>44</v>
      </c>
      <c r="F4">
        <v>37</v>
      </c>
      <c r="G4">
        <v>35</v>
      </c>
      <c r="H4" s="5">
        <v>52</v>
      </c>
      <c r="I4">
        <v>48</v>
      </c>
      <c r="J4">
        <v>44</v>
      </c>
      <c r="K4">
        <v>36</v>
      </c>
      <c r="L4" s="54">
        <v>533.74666666666599</v>
      </c>
      <c r="M4" s="53">
        <v>919.44</v>
      </c>
      <c r="N4" s="53">
        <v>1435.9093333333301</v>
      </c>
      <c r="O4" s="53">
        <v>2841.9946666666601</v>
      </c>
      <c r="P4" s="53">
        <v>3530.3</v>
      </c>
      <c r="Q4" s="54">
        <v>477.904</v>
      </c>
      <c r="R4" s="53">
        <v>853.07866666666598</v>
      </c>
      <c r="S4" s="53">
        <v>1289.57733333333</v>
      </c>
      <c r="T4" s="53">
        <v>2808.0279999999998</v>
      </c>
      <c r="U4" s="7">
        <v>0.89537608353525999</v>
      </c>
      <c r="V4" s="1">
        <v>0.92782418283592905</v>
      </c>
      <c r="W4" s="1">
        <v>0.89809105867408501</v>
      </c>
      <c r="X4" s="1">
        <v>0.98804830034867497</v>
      </c>
    </row>
    <row r="5" spans="1:24" x14ac:dyDescent="0.25">
      <c r="A5" t="s">
        <v>20</v>
      </c>
      <c r="B5" t="s">
        <v>24</v>
      </c>
      <c r="C5" s="5">
        <v>48</v>
      </c>
      <c r="D5">
        <v>44</v>
      </c>
      <c r="E5">
        <v>36</v>
      </c>
      <c r="F5">
        <v>32</v>
      </c>
      <c r="G5">
        <v>30</v>
      </c>
      <c r="H5" s="5">
        <v>48</v>
      </c>
      <c r="I5">
        <v>44</v>
      </c>
      <c r="J5">
        <v>36</v>
      </c>
      <c r="K5">
        <v>32</v>
      </c>
      <c r="L5" s="54">
        <v>192.37643153526901</v>
      </c>
      <c r="M5" s="53">
        <v>285.42473029045601</v>
      </c>
      <c r="N5" s="53">
        <v>616.13178423236502</v>
      </c>
      <c r="O5" s="53">
        <v>934.59883817427306</v>
      </c>
      <c r="P5" s="53">
        <v>1119.90373443983</v>
      </c>
      <c r="Q5" s="54">
        <v>185.78091286307</v>
      </c>
      <c r="R5" s="53">
        <v>243.03734439834</v>
      </c>
      <c r="S5" s="53">
        <v>537.77925311203296</v>
      </c>
      <c r="T5" s="53">
        <v>859.29659751037298</v>
      </c>
      <c r="U5" s="7">
        <v>0.96571555767219797</v>
      </c>
      <c r="V5" s="1">
        <v>0.85149364650714798</v>
      </c>
      <c r="W5" s="1">
        <v>0.87283153843791506</v>
      </c>
      <c r="X5" s="1">
        <v>0.91942827490455403</v>
      </c>
    </row>
    <row r="6" spans="1:24" s="9" customFormat="1" x14ac:dyDescent="0.25">
      <c r="A6" s="9" t="s">
        <v>20</v>
      </c>
      <c r="B6" s="9" t="s">
        <v>25</v>
      </c>
      <c r="C6" s="10">
        <v>48</v>
      </c>
      <c r="D6" s="9">
        <v>44</v>
      </c>
      <c r="E6" s="9">
        <v>36</v>
      </c>
      <c r="F6" s="9">
        <v>32</v>
      </c>
      <c r="G6" s="9">
        <v>30</v>
      </c>
      <c r="H6" s="10">
        <v>48</v>
      </c>
      <c r="I6" s="9">
        <v>44</v>
      </c>
      <c r="J6" s="9">
        <v>36</v>
      </c>
      <c r="K6" s="9">
        <v>32</v>
      </c>
      <c r="L6" s="59">
        <v>208.70479999999901</v>
      </c>
      <c r="M6" s="60">
        <v>394.07440000000003</v>
      </c>
      <c r="N6" s="60">
        <v>1245.8463999999999</v>
      </c>
      <c r="O6" s="60">
        <v>2236.1727999999998</v>
      </c>
      <c r="P6" s="60">
        <v>3065.5472</v>
      </c>
      <c r="Q6" s="59">
        <v>196.82159999999999</v>
      </c>
      <c r="R6" s="60">
        <v>392.32319999999999</v>
      </c>
      <c r="S6" s="60">
        <v>1133.0503999999901</v>
      </c>
      <c r="T6" s="60">
        <v>2030.61039999999</v>
      </c>
      <c r="U6" s="11">
        <v>0.94306216244187901</v>
      </c>
      <c r="V6" s="12">
        <v>0.995556169088882</v>
      </c>
      <c r="W6" s="12">
        <v>0.90946235426774902</v>
      </c>
      <c r="X6" s="12">
        <v>0.90807400930732995</v>
      </c>
    </row>
    <row r="8" spans="1:24" x14ac:dyDescent="0.25">
      <c r="E8" t="s">
        <v>55</v>
      </c>
      <c r="I8" t="s">
        <v>77</v>
      </c>
      <c r="J8" t="s">
        <v>78</v>
      </c>
      <c r="K8" s="19" t="s">
        <v>135</v>
      </c>
      <c r="M8" s="20" t="s">
        <v>137</v>
      </c>
    </row>
    <row r="9" spans="1:24" ht="75" x14ac:dyDescent="0.25">
      <c r="A9" s="2" t="s">
        <v>26</v>
      </c>
      <c r="B9" s="2" t="s">
        <v>27</v>
      </c>
      <c r="C9" s="2" t="s">
        <v>28</v>
      </c>
      <c r="D9" s="2" t="s">
        <v>29</v>
      </c>
      <c r="E9" s="2" t="s">
        <v>30</v>
      </c>
      <c r="F9" s="2" t="s">
        <v>31</v>
      </c>
      <c r="G9" s="3" t="s">
        <v>32</v>
      </c>
      <c r="H9" s="3" t="s">
        <v>33</v>
      </c>
      <c r="I9" s="2"/>
      <c r="J9" s="2"/>
      <c r="K9" s="2" t="s">
        <v>89</v>
      </c>
      <c r="L9" s="3"/>
      <c r="M9" s="3" t="s">
        <v>88</v>
      </c>
      <c r="N9" s="3"/>
      <c r="O9" s="3" t="s">
        <v>90</v>
      </c>
      <c r="P9" s="46" t="s">
        <v>93</v>
      </c>
      <c r="Q9" s="46" t="s">
        <v>94</v>
      </c>
      <c r="R9" s="46" t="s">
        <v>167</v>
      </c>
      <c r="S9" s="46" t="s">
        <v>164</v>
      </c>
      <c r="T9" s="46" t="s">
        <v>165</v>
      </c>
      <c r="U9" s="3" t="s">
        <v>166</v>
      </c>
      <c r="V9" s="3"/>
      <c r="W9" s="3"/>
      <c r="X9" s="3"/>
    </row>
    <row r="10" spans="1:24" x14ac:dyDescent="0.25">
      <c r="A10" t="s">
        <v>34</v>
      </c>
      <c r="B10" t="s">
        <v>21</v>
      </c>
      <c r="C10" t="s">
        <v>35</v>
      </c>
      <c r="D10" s="1">
        <v>0.55555555555555558</v>
      </c>
      <c r="E10" s="1">
        <v>0</v>
      </c>
      <c r="F10" s="1">
        <v>0.55555555555555558</v>
      </c>
      <c r="G10" s="1">
        <v>2.3888888888888888</v>
      </c>
      <c r="H10" s="1">
        <v>0.6428571428571429</v>
      </c>
      <c r="K10" s="16">
        <v>30</v>
      </c>
      <c r="L10" s="53">
        <v>22944.71</v>
      </c>
      <c r="M10"/>
      <c r="N10" s="53"/>
      <c r="O10"/>
      <c r="P10"/>
      <c r="Q10"/>
      <c r="R10"/>
      <c r="T10" s="51"/>
    </row>
    <row r="11" spans="1:24" x14ac:dyDescent="0.25">
      <c r="A11" t="s">
        <v>34</v>
      </c>
      <c r="B11" t="s">
        <v>21</v>
      </c>
      <c r="C11" t="s">
        <v>36</v>
      </c>
      <c r="D11" s="1">
        <v>0.66666666666666663</v>
      </c>
      <c r="E11" s="1">
        <v>0.1428571428571429</v>
      </c>
      <c r="F11" s="1">
        <v>1.2222222222222223</v>
      </c>
      <c r="G11" s="1"/>
      <c r="H11" s="1"/>
      <c r="K11" s="16">
        <v>32</v>
      </c>
      <c r="L11" s="53">
        <v>16937.5</v>
      </c>
      <c r="M11" s="24">
        <v>33</v>
      </c>
      <c r="N11" s="53">
        <v>14679.22</v>
      </c>
      <c r="Q11" s="1">
        <f>N11/N14</f>
        <v>6.7913384551752465</v>
      </c>
      <c r="R11" s="1">
        <f>POWER(Q11,1/3)</f>
        <v>1.8937317398221372</v>
      </c>
      <c r="S11" s="1">
        <f>N11</f>
        <v>14679.22</v>
      </c>
      <c r="T11" s="51">
        <f>100*INT((S11+50)/100)</f>
        <v>14700</v>
      </c>
      <c r="U11" s="16" cm="1">
        <f t="array" ref="U11:X11">TRANSPOSE(T11:T14)</f>
        <v>14700</v>
      </c>
      <c r="V11" s="16">
        <v>7800</v>
      </c>
      <c r="W11" s="16">
        <v>4100</v>
      </c>
      <c r="X11" s="16">
        <v>2200</v>
      </c>
    </row>
    <row r="12" spans="1:24" x14ac:dyDescent="0.25">
      <c r="A12" t="s">
        <v>34</v>
      </c>
      <c r="B12" t="s">
        <v>21</v>
      </c>
      <c r="C12" t="s">
        <v>37</v>
      </c>
      <c r="D12" s="1">
        <v>-0.1111111111111111</v>
      </c>
      <c r="E12" s="1">
        <v>0.5</v>
      </c>
      <c r="F12" s="1">
        <v>1.1111111111111112</v>
      </c>
      <c r="G12" s="1"/>
      <c r="H12" s="1"/>
      <c r="K12" s="16">
        <v>40</v>
      </c>
      <c r="L12" s="53">
        <v>5110.9219999999996</v>
      </c>
      <c r="M12" s="24">
        <v>38</v>
      </c>
      <c r="N12" s="53">
        <v>7009.7240000000002</v>
      </c>
      <c r="P12" s="1">
        <f>N11/N12</f>
        <v>2.0941223934066446</v>
      </c>
      <c r="S12" s="1">
        <f>S11/R11</f>
        <v>7751.4780427024471</v>
      </c>
      <c r="T12" s="51">
        <f t="shared" ref="T12:T14" si="0">100*INT((S12+50)/100)</f>
        <v>7800</v>
      </c>
      <c r="U12" s="16"/>
      <c r="V12" s="16"/>
      <c r="W12" s="16"/>
      <c r="X12" s="16"/>
    </row>
    <row r="13" spans="1:24" x14ac:dyDescent="0.25">
      <c r="A13" t="s">
        <v>34</v>
      </c>
      <c r="B13" t="s">
        <v>21</v>
      </c>
      <c r="C13" t="s">
        <v>38</v>
      </c>
      <c r="D13" s="1">
        <v>-0.33333333333333331</v>
      </c>
      <c r="E13" s="1">
        <v>0</v>
      </c>
      <c r="F13" s="1">
        <v>0.7777777777777779</v>
      </c>
      <c r="G13" s="1"/>
      <c r="H13" s="1"/>
      <c r="K13" s="16">
        <v>42</v>
      </c>
      <c r="L13" s="53">
        <v>3668.0309999999999</v>
      </c>
      <c r="M13" s="24">
        <v>41</v>
      </c>
      <c r="N13" s="53">
        <v>4351.97</v>
      </c>
      <c r="O13" s="1" t="s">
        <v>84</v>
      </c>
      <c r="P13" s="1">
        <f t="shared" ref="P13:P14" si="1">N12/N13</f>
        <v>1.6107013605332756</v>
      </c>
      <c r="S13" s="1">
        <f>S12/R11</f>
        <v>4093.2291938194376</v>
      </c>
      <c r="T13" s="51">
        <f t="shared" si="0"/>
        <v>4100</v>
      </c>
      <c r="U13" s="16"/>
      <c r="V13" s="16"/>
      <c r="W13" s="16"/>
      <c r="X13" s="16"/>
    </row>
    <row r="14" spans="1:24" x14ac:dyDescent="0.25">
      <c r="A14" s="2" t="s">
        <v>34</v>
      </c>
      <c r="B14" s="2" t="s">
        <v>21</v>
      </c>
      <c r="C14" s="2" t="s">
        <v>39</v>
      </c>
      <c r="D14" s="3">
        <v>0.72222222222222221</v>
      </c>
      <c r="E14" s="3">
        <v>0</v>
      </c>
      <c r="F14" s="3">
        <v>1.5</v>
      </c>
      <c r="G14" s="3"/>
      <c r="H14" s="3"/>
      <c r="I14" s="2"/>
      <c r="J14" s="2"/>
      <c r="K14" s="17">
        <v>46</v>
      </c>
      <c r="L14" s="55">
        <v>1784.5139999999999</v>
      </c>
      <c r="M14" s="25">
        <v>45</v>
      </c>
      <c r="N14" s="55">
        <v>2161.462</v>
      </c>
      <c r="O14" s="3"/>
      <c r="P14" s="3">
        <f t="shared" si="1"/>
        <v>2.013438126601347</v>
      </c>
      <c r="Q14" s="3"/>
      <c r="R14" s="3"/>
      <c r="S14" s="3">
        <f>S13/R11</f>
        <v>2161.4620000000009</v>
      </c>
      <c r="T14" s="52">
        <f t="shared" si="0"/>
        <v>2200</v>
      </c>
      <c r="U14" s="2"/>
      <c r="V14" s="2"/>
      <c r="W14" s="2"/>
      <c r="X14" s="2"/>
    </row>
    <row r="15" spans="1:24" x14ac:dyDescent="0.25">
      <c r="A15" t="s">
        <v>34</v>
      </c>
      <c r="B15" t="s">
        <v>22</v>
      </c>
      <c r="C15" t="s">
        <v>35</v>
      </c>
      <c r="D15" s="1">
        <v>0.55555555555555558</v>
      </c>
      <c r="E15" s="1">
        <v>0.16666666666666657</v>
      </c>
      <c r="F15" s="1">
        <v>0.55555555555555558</v>
      </c>
      <c r="G15" s="1">
        <v>1.5555555555555558</v>
      </c>
      <c r="H15" s="1">
        <v>0.96031746031746024</v>
      </c>
      <c r="K15" s="16">
        <v>30</v>
      </c>
      <c r="L15" s="53">
        <v>3961.904</v>
      </c>
      <c r="M15" s="16"/>
      <c r="N15" s="53"/>
      <c r="T15" s="51"/>
      <c r="U15" s="16"/>
      <c r="V15" s="16"/>
      <c r="W15" s="16"/>
      <c r="X15" s="16"/>
    </row>
    <row r="16" spans="1:24" x14ac:dyDescent="0.25">
      <c r="A16" t="s">
        <v>34</v>
      </c>
      <c r="B16" t="s">
        <v>22</v>
      </c>
      <c r="C16" t="s">
        <v>36</v>
      </c>
      <c r="D16" s="1">
        <v>0.3888888888888889</v>
      </c>
      <c r="E16" s="1">
        <v>0.22222222222222221</v>
      </c>
      <c r="F16" s="1">
        <v>0.94444444444444442</v>
      </c>
      <c r="G16" s="1"/>
      <c r="H16" s="1"/>
      <c r="K16" s="16">
        <v>33</v>
      </c>
      <c r="L16" s="53">
        <v>2707.8580000000002</v>
      </c>
      <c r="M16" s="24">
        <v>34</v>
      </c>
      <c r="N16" s="53">
        <v>2405.9650000000001</v>
      </c>
      <c r="Q16" s="1">
        <f>N16/N19</f>
        <v>6.0897802584979743</v>
      </c>
      <c r="R16" s="1">
        <f>POWER(Q16,1/3)</f>
        <v>1.8261391782786998</v>
      </c>
      <c r="S16" s="1">
        <f>N16</f>
        <v>2405.9650000000001</v>
      </c>
      <c r="T16" s="51">
        <f>100*INT((S16+50)/100)</f>
        <v>2400</v>
      </c>
      <c r="U16" s="16" cm="1">
        <f t="array" ref="U16:X16">TRANSPOSE(T16:T19)</f>
        <v>2400</v>
      </c>
      <c r="V16" s="16">
        <v>1300</v>
      </c>
      <c r="W16" s="16">
        <v>700</v>
      </c>
      <c r="X16" s="16">
        <v>400</v>
      </c>
    </row>
    <row r="17" spans="1:24" x14ac:dyDescent="0.25">
      <c r="A17" t="s">
        <v>34</v>
      </c>
      <c r="B17" t="s">
        <v>22</v>
      </c>
      <c r="C17" t="s">
        <v>37</v>
      </c>
      <c r="D17" s="1">
        <v>0.16666666666666666</v>
      </c>
      <c r="E17" s="1">
        <v>0</v>
      </c>
      <c r="F17" s="1">
        <v>1.1111111111111112</v>
      </c>
      <c r="G17" s="1"/>
      <c r="H17" s="1"/>
      <c r="K17" s="16">
        <v>39</v>
      </c>
      <c r="L17" s="53">
        <v>1287.9839999999999</v>
      </c>
      <c r="M17" s="16">
        <v>39</v>
      </c>
      <c r="N17" s="53">
        <v>1287.9839999999999</v>
      </c>
      <c r="P17" s="1">
        <f>N16/N17</f>
        <v>1.8680084535211621</v>
      </c>
      <c r="S17" s="1">
        <f>S16/R16</f>
        <v>1317.5145841117314</v>
      </c>
      <c r="T17" s="51">
        <f t="shared" ref="T17:T19" si="2">100*INT((S17+50)/100)</f>
        <v>1300</v>
      </c>
      <c r="U17" s="16"/>
      <c r="V17" s="16"/>
      <c r="W17" s="16"/>
      <c r="X17" s="16"/>
    </row>
    <row r="18" spans="1:24" x14ac:dyDescent="0.25">
      <c r="A18" t="s">
        <v>34</v>
      </c>
      <c r="B18" t="s">
        <v>22</v>
      </c>
      <c r="C18" t="s">
        <v>38</v>
      </c>
      <c r="D18" s="1">
        <v>-0.16666666666666666</v>
      </c>
      <c r="E18" s="1">
        <v>0.57142857142857151</v>
      </c>
      <c r="F18" s="1">
        <v>0.94444444444444453</v>
      </c>
      <c r="G18" s="1"/>
      <c r="H18" s="1"/>
      <c r="K18" s="16">
        <v>45</v>
      </c>
      <c r="L18" s="53">
        <v>590.72559999999999</v>
      </c>
      <c r="M18" s="24">
        <v>44</v>
      </c>
      <c r="N18" s="53">
        <v>670.70640000000003</v>
      </c>
      <c r="P18" s="1">
        <f t="shared" ref="P18:P19" si="3">N17/N18</f>
        <v>1.9203395107009562</v>
      </c>
      <c r="S18" s="1">
        <f>S17/R16</f>
        <v>721.47544928837647</v>
      </c>
      <c r="T18" s="51">
        <f t="shared" si="2"/>
        <v>700</v>
      </c>
      <c r="U18" s="16"/>
      <c r="V18" s="16"/>
      <c r="W18" s="16"/>
      <c r="X18" s="16"/>
    </row>
    <row r="19" spans="1:24" x14ac:dyDescent="0.25">
      <c r="A19" s="2" t="s">
        <v>34</v>
      </c>
      <c r="B19" s="2" t="s">
        <v>22</v>
      </c>
      <c r="C19" s="2" t="s">
        <v>39</v>
      </c>
      <c r="D19" s="3">
        <v>-0.27777777777777779</v>
      </c>
      <c r="E19" s="3">
        <v>0</v>
      </c>
      <c r="F19" s="3">
        <v>0.66666666666666674</v>
      </c>
      <c r="G19" s="3"/>
      <c r="H19" s="3"/>
      <c r="I19" s="2"/>
      <c r="J19" s="2"/>
      <c r="K19" s="17">
        <v>49</v>
      </c>
      <c r="L19" s="55">
        <v>345.44880000000001</v>
      </c>
      <c r="M19" s="25">
        <v>48</v>
      </c>
      <c r="N19" s="55">
        <v>395.08240000000001</v>
      </c>
      <c r="O19" s="3"/>
      <c r="P19" s="3">
        <f t="shared" si="3"/>
        <v>1.6976367461572575</v>
      </c>
      <c r="Q19" s="3"/>
      <c r="R19" s="3"/>
      <c r="S19" s="3">
        <f>S18/R16</f>
        <v>395.08239999999995</v>
      </c>
      <c r="T19" s="52">
        <f t="shared" si="2"/>
        <v>400</v>
      </c>
      <c r="U19" s="2"/>
      <c r="V19" s="2"/>
      <c r="W19" s="2"/>
      <c r="X19" s="2"/>
    </row>
    <row r="20" spans="1:24" x14ac:dyDescent="0.25">
      <c r="A20" t="s">
        <v>34</v>
      </c>
      <c r="B20" t="s">
        <v>23</v>
      </c>
      <c r="C20" t="s">
        <v>35</v>
      </c>
      <c r="D20" s="1">
        <v>0.44444444444444442</v>
      </c>
      <c r="E20" s="1">
        <v>0.20000000000000007</v>
      </c>
      <c r="F20" s="1">
        <v>0.44444444444444442</v>
      </c>
      <c r="G20" s="1">
        <v>1.2777777777777777</v>
      </c>
      <c r="H20" s="1">
        <v>1.7000000000000002</v>
      </c>
      <c r="K20" s="16">
        <v>35</v>
      </c>
      <c r="L20" s="53">
        <v>3530.3</v>
      </c>
      <c r="M20" s="16"/>
      <c r="N20" s="53"/>
      <c r="T20" s="51"/>
      <c r="U20" s="16"/>
      <c r="V20" s="16"/>
      <c r="W20" s="16"/>
      <c r="X20" s="16"/>
    </row>
    <row r="21" spans="1:24" x14ac:dyDescent="0.25">
      <c r="A21" t="s">
        <v>34</v>
      </c>
      <c r="B21" t="s">
        <v>23</v>
      </c>
      <c r="C21" t="s">
        <v>36</v>
      </c>
      <c r="D21" s="1">
        <v>0.44444444444444442</v>
      </c>
      <c r="E21" s="1">
        <v>0.20000000000000007</v>
      </c>
      <c r="F21" s="1">
        <v>0.88888888888888884</v>
      </c>
      <c r="G21" s="1"/>
      <c r="H21" s="1"/>
      <c r="K21" s="16">
        <v>37</v>
      </c>
      <c r="L21" s="53">
        <v>2841.9946666666601</v>
      </c>
      <c r="M21" s="24">
        <v>38</v>
      </c>
      <c r="N21" s="53">
        <v>2575.4973</v>
      </c>
      <c r="O21" s="15"/>
      <c r="Q21" s="1">
        <f>N21/N24</f>
        <v>4.3040396516857626</v>
      </c>
      <c r="R21" s="1">
        <f>POWER(Q21,1/3)</f>
        <v>1.6266423980538101</v>
      </c>
      <c r="S21" s="1">
        <f>N21</f>
        <v>2575.4973</v>
      </c>
      <c r="T21" s="51">
        <f>100*INT((S21+50)/100)</f>
        <v>2600</v>
      </c>
      <c r="U21" s="16" cm="1">
        <f t="array" ref="U21:X21">TRANSPOSE(T21:T24)</f>
        <v>2600</v>
      </c>
      <c r="V21" s="16">
        <v>1600</v>
      </c>
      <c r="W21" s="16">
        <v>1000</v>
      </c>
      <c r="X21" s="16">
        <v>600</v>
      </c>
    </row>
    <row r="22" spans="1:24" x14ac:dyDescent="0.25">
      <c r="A22" t="s">
        <v>34</v>
      </c>
      <c r="B22" t="s">
        <v>23</v>
      </c>
      <c r="C22" t="s">
        <v>37</v>
      </c>
      <c r="D22" s="1">
        <v>-5.5555555555555552E-2</v>
      </c>
      <c r="E22" s="1">
        <v>0.8</v>
      </c>
      <c r="F22" s="1">
        <v>0.83333333333333326</v>
      </c>
      <c r="G22" s="1"/>
      <c r="H22" s="1"/>
      <c r="K22" s="16">
        <v>44</v>
      </c>
      <c r="L22" s="53">
        <v>1408.0613000000001</v>
      </c>
      <c r="M22" s="24">
        <v>43</v>
      </c>
      <c r="N22" s="53">
        <v>1542.3092999999999</v>
      </c>
      <c r="P22" s="1">
        <f>N21/N22</f>
        <v>1.6698967580627311</v>
      </c>
      <c r="S22" s="1">
        <f>S21/R21</f>
        <v>1583.3211424228482</v>
      </c>
      <c r="T22" s="51">
        <f t="shared" ref="T22:T24" si="4">100*INT((S22+50)/100)</f>
        <v>1600</v>
      </c>
      <c r="U22" s="16"/>
      <c r="V22" s="16"/>
      <c r="W22" s="16"/>
      <c r="X22" s="16"/>
    </row>
    <row r="23" spans="1:24" x14ac:dyDescent="0.25">
      <c r="A23" t="s">
        <v>34</v>
      </c>
      <c r="B23" t="s">
        <v>23</v>
      </c>
      <c r="C23" t="s">
        <v>38</v>
      </c>
      <c r="D23" s="1">
        <v>-0.1111111111111111</v>
      </c>
      <c r="E23" s="1">
        <v>0.5</v>
      </c>
      <c r="F23" s="1">
        <v>0.7222222222222221</v>
      </c>
      <c r="G23" s="1"/>
      <c r="H23" s="1"/>
      <c r="K23" s="16">
        <v>48</v>
      </c>
      <c r="L23" s="53">
        <v>891.59199999999998</v>
      </c>
      <c r="M23" s="24">
        <v>47</v>
      </c>
      <c r="N23" s="53">
        <v>1001.9453</v>
      </c>
      <c r="P23" s="1">
        <f t="shared" ref="P23:P24" si="5">N22/N23</f>
        <v>1.539314870781868</v>
      </c>
      <c r="S23" s="1">
        <f>S22/R21</f>
        <v>973.36768322109799</v>
      </c>
      <c r="T23" s="51">
        <f t="shared" si="4"/>
        <v>1000</v>
      </c>
      <c r="U23" s="16"/>
      <c r="V23" s="16"/>
      <c r="W23" s="16"/>
      <c r="X23" s="16"/>
    </row>
    <row r="24" spans="1:24" x14ac:dyDescent="0.25">
      <c r="A24" s="2" t="s">
        <v>34</v>
      </c>
      <c r="B24" s="2" t="s">
        <v>23</v>
      </c>
      <c r="C24" s="2" t="s">
        <v>39</v>
      </c>
      <c r="D24" s="3">
        <v>-0.22222222222222221</v>
      </c>
      <c r="E24" s="3">
        <v>0</v>
      </c>
      <c r="F24" s="3">
        <v>0.49999999999999989</v>
      </c>
      <c r="G24" s="3"/>
      <c r="H24" s="3"/>
      <c r="I24" s="2"/>
      <c r="J24" s="2"/>
      <c r="K24" s="17">
        <v>52</v>
      </c>
      <c r="L24" s="55">
        <v>505.89870000000002</v>
      </c>
      <c r="M24" s="25">
        <v>51</v>
      </c>
      <c r="N24" s="55">
        <v>598.39070000000004</v>
      </c>
      <c r="O24" s="3"/>
      <c r="P24" s="3">
        <f t="shared" si="5"/>
        <v>1.6743998528051989</v>
      </c>
      <c r="Q24" s="3"/>
      <c r="R24" s="3"/>
      <c r="S24" s="3">
        <f>S23/R21</f>
        <v>598.39069999999992</v>
      </c>
      <c r="T24" s="52">
        <f t="shared" si="4"/>
        <v>600</v>
      </c>
      <c r="U24" s="2"/>
      <c r="V24" s="2"/>
      <c r="W24" s="2"/>
      <c r="X24" s="2"/>
    </row>
    <row r="25" spans="1:24" hidden="1" x14ac:dyDescent="0.25">
      <c r="A25" t="s">
        <v>34</v>
      </c>
      <c r="B25" t="s">
        <v>24</v>
      </c>
      <c r="C25" t="s">
        <v>35</v>
      </c>
      <c r="D25" s="1">
        <v>0.1111111111111111</v>
      </c>
      <c r="E25" s="1">
        <v>0.75</v>
      </c>
      <c r="F25" s="1">
        <v>0.1111111111111111</v>
      </c>
      <c r="G25" s="1">
        <v>1.3888888888888888</v>
      </c>
      <c r="H25" s="1">
        <v>1.9722222222222223</v>
      </c>
      <c r="J25" s="16">
        <v>30</v>
      </c>
      <c r="K25" s="8" t="s">
        <v>83</v>
      </c>
      <c r="L25" s="53">
        <v>1119.9037000000001</v>
      </c>
      <c r="M25" s="16"/>
      <c r="N25" s="53"/>
      <c r="T25" s="51"/>
      <c r="U25" s="16"/>
      <c r="V25" s="16"/>
      <c r="W25" s="16"/>
      <c r="X25" s="16"/>
    </row>
    <row r="26" spans="1:24" hidden="1" x14ac:dyDescent="0.25">
      <c r="A26" t="s">
        <v>34</v>
      </c>
      <c r="B26" t="s">
        <v>24</v>
      </c>
      <c r="C26" t="s">
        <v>36</v>
      </c>
      <c r="D26" s="1">
        <v>0.3888888888888889</v>
      </c>
      <c r="E26" s="1">
        <v>0.22222222222222221</v>
      </c>
      <c r="F26" s="1">
        <v>0.5</v>
      </c>
      <c r="G26" s="1"/>
      <c r="H26" s="1"/>
      <c r="J26" s="16">
        <v>32</v>
      </c>
      <c r="K26" s="8" t="s">
        <v>83</v>
      </c>
      <c r="L26" s="53">
        <v>906.7509</v>
      </c>
      <c r="M26" s="24">
        <v>33</v>
      </c>
      <c r="N26" s="61">
        <v>816.59349999999995</v>
      </c>
      <c r="O26" s="1" t="s">
        <v>86</v>
      </c>
      <c r="Q26" s="1">
        <f>N26/N29</f>
        <v>4.9634455071221693</v>
      </c>
      <c r="R26" s="1">
        <f>POWER(Q26,1/3)</f>
        <v>1.7057985964447591</v>
      </c>
      <c r="S26" s="1">
        <f>N26</f>
        <v>816.59349999999995</v>
      </c>
      <c r="T26" s="51">
        <f>100*INT((S26+50)/100)</f>
        <v>800</v>
      </c>
      <c r="U26" s="16" cm="1">
        <f t="array" ref="U26:X26">TRANSPOSE(T26:T29)</f>
        <v>800</v>
      </c>
      <c r="V26" s="16">
        <v>500</v>
      </c>
      <c r="W26" s="16">
        <v>300</v>
      </c>
      <c r="X26" s="16">
        <v>200</v>
      </c>
    </row>
    <row r="27" spans="1:24" hidden="1" x14ac:dyDescent="0.25">
      <c r="A27" t="s">
        <v>34</v>
      </c>
      <c r="B27" t="s">
        <v>24</v>
      </c>
      <c r="C27" t="s">
        <v>37</v>
      </c>
      <c r="D27" s="1">
        <v>-5.5555555555555552E-2</v>
      </c>
      <c r="E27" s="1">
        <v>0.8</v>
      </c>
      <c r="F27" s="1">
        <v>0.44444444444444442</v>
      </c>
      <c r="G27" s="1"/>
      <c r="H27" s="1"/>
      <c r="J27" s="16">
        <v>36</v>
      </c>
      <c r="K27" s="8" t="s">
        <v>83</v>
      </c>
      <c r="L27" s="53">
        <v>588.28480000000002</v>
      </c>
      <c r="M27" s="16">
        <v>36</v>
      </c>
      <c r="N27" s="53">
        <v>588.28480000000002</v>
      </c>
      <c r="O27" s="14"/>
      <c r="P27" s="1">
        <f>N26/N27</f>
        <v>1.3880921281664933</v>
      </c>
      <c r="S27" s="1">
        <f>S26/R26</f>
        <v>478.71624569392395</v>
      </c>
      <c r="T27" s="51">
        <f t="shared" ref="T27:T29" si="6">100*INT((S27+50)/100)</f>
        <v>500</v>
      </c>
    </row>
    <row r="28" spans="1:24" hidden="1" x14ac:dyDescent="0.25">
      <c r="A28" t="s">
        <v>34</v>
      </c>
      <c r="B28" t="s">
        <v>24</v>
      </c>
      <c r="C28" t="s">
        <v>38</v>
      </c>
      <c r="D28" s="1">
        <v>-0.44444444444444442</v>
      </c>
      <c r="E28" s="1">
        <v>0.20000000000000007</v>
      </c>
      <c r="F28" s="1">
        <v>0</v>
      </c>
      <c r="G28" s="1"/>
      <c r="H28" s="1"/>
      <c r="J28" s="16">
        <v>44</v>
      </c>
      <c r="K28" s="8" t="s">
        <v>83</v>
      </c>
      <c r="L28" s="53">
        <v>257.58069999999998</v>
      </c>
      <c r="M28" s="16">
        <v>44</v>
      </c>
      <c r="N28" s="53">
        <v>257.58069999999998</v>
      </c>
      <c r="P28" s="1">
        <f t="shared" ref="P28:P29" si="7">N27/N28</f>
        <v>2.2838853997989759</v>
      </c>
      <c r="S28" s="1">
        <f>S27/R26</f>
        <v>280.64054378498651</v>
      </c>
      <c r="T28" s="51">
        <f t="shared" si="6"/>
        <v>300</v>
      </c>
    </row>
    <row r="29" spans="1:24" hidden="1" x14ac:dyDescent="0.25">
      <c r="A29" s="2" t="s">
        <v>34</v>
      </c>
      <c r="B29" s="2" t="s">
        <v>24</v>
      </c>
      <c r="C29" s="2" t="s">
        <v>39</v>
      </c>
      <c r="D29" s="3">
        <v>-0.3888888888888889</v>
      </c>
      <c r="E29" s="3">
        <v>0</v>
      </c>
      <c r="F29" s="3">
        <v>-0.3888888888888889</v>
      </c>
      <c r="G29" s="3"/>
      <c r="H29" s="3"/>
      <c r="I29" s="2"/>
      <c r="J29" s="17">
        <v>48</v>
      </c>
      <c r="K29" s="18" t="s">
        <v>83</v>
      </c>
      <c r="L29" s="55">
        <v>164.5215</v>
      </c>
      <c r="M29" s="17">
        <v>48</v>
      </c>
      <c r="N29" s="55">
        <v>164.5215</v>
      </c>
      <c r="O29" s="3" t="s">
        <v>169</v>
      </c>
      <c r="P29" s="3">
        <f t="shared" si="7"/>
        <v>1.5656354944490536</v>
      </c>
      <c r="Q29" s="3"/>
      <c r="R29" s="3"/>
      <c r="S29" s="3">
        <f>S28/R26</f>
        <v>164.52150000000003</v>
      </c>
      <c r="T29" s="52">
        <f t="shared" si="6"/>
        <v>200</v>
      </c>
      <c r="U29" s="2"/>
      <c r="V29" s="2"/>
      <c r="W29" s="2"/>
      <c r="X29" s="2"/>
    </row>
    <row r="30" spans="1:24" hidden="1" x14ac:dyDescent="0.25">
      <c r="A30" t="s">
        <v>34</v>
      </c>
      <c r="B30" t="s">
        <v>25</v>
      </c>
      <c r="C30" t="s">
        <v>35</v>
      </c>
      <c r="D30" s="1">
        <v>0.33333333333333331</v>
      </c>
      <c r="E30" s="1">
        <v>0</v>
      </c>
      <c r="F30" s="1">
        <v>0.33333333333333331</v>
      </c>
      <c r="G30" s="1">
        <v>1.8888888888888888</v>
      </c>
      <c r="H30" s="1">
        <v>0.51515151515151514</v>
      </c>
      <c r="K30" s="8" t="s">
        <v>83</v>
      </c>
    </row>
    <row r="31" spans="1:24" hidden="1" x14ac:dyDescent="0.25">
      <c r="A31" t="s">
        <v>34</v>
      </c>
      <c r="B31" t="s">
        <v>25</v>
      </c>
      <c r="C31" t="s">
        <v>36</v>
      </c>
      <c r="D31" s="1">
        <v>0.5</v>
      </c>
      <c r="E31" s="1">
        <v>0.18181818181818188</v>
      </c>
      <c r="F31" s="1">
        <v>0.83333333333333326</v>
      </c>
      <c r="G31" s="1"/>
      <c r="H31" s="1"/>
      <c r="K31" s="8" t="s">
        <v>83</v>
      </c>
    </row>
    <row r="32" spans="1:24" hidden="1" x14ac:dyDescent="0.25">
      <c r="A32" t="s">
        <v>34</v>
      </c>
      <c r="B32" t="s">
        <v>25</v>
      </c>
      <c r="C32" t="s">
        <v>37</v>
      </c>
      <c r="D32" s="1">
        <v>0.27777777777777779</v>
      </c>
      <c r="E32" s="1">
        <v>0</v>
      </c>
      <c r="F32" s="1">
        <v>1.1111111111111112</v>
      </c>
      <c r="G32" s="1"/>
      <c r="H32" s="1"/>
      <c r="K32" s="8" t="s">
        <v>83</v>
      </c>
    </row>
    <row r="33" spans="1:18" hidden="1" x14ac:dyDescent="0.25">
      <c r="A33" t="s">
        <v>34</v>
      </c>
      <c r="B33" t="s">
        <v>25</v>
      </c>
      <c r="C33" t="s">
        <v>38</v>
      </c>
      <c r="D33" s="1">
        <v>-0.55555555555555558</v>
      </c>
      <c r="E33" s="1">
        <v>0</v>
      </c>
      <c r="F33" s="1">
        <v>0.55555555555555558</v>
      </c>
      <c r="G33" s="1"/>
      <c r="H33" s="1"/>
      <c r="K33" s="8" t="s">
        <v>83</v>
      </c>
    </row>
    <row r="34" spans="1:18" hidden="1" x14ac:dyDescent="0.25">
      <c r="A34" s="2" t="s">
        <v>34</v>
      </c>
      <c r="B34" s="2" t="s">
        <v>25</v>
      </c>
      <c r="C34" s="2" t="s">
        <v>39</v>
      </c>
      <c r="D34" s="3">
        <v>-0.22222222222222221</v>
      </c>
      <c r="E34" s="3">
        <v>0.33333333333333331</v>
      </c>
      <c r="F34" s="3">
        <v>0.33333333333333337</v>
      </c>
      <c r="G34" s="3"/>
      <c r="H34" s="3"/>
      <c r="I34" s="2"/>
      <c r="J34" s="2"/>
      <c r="K34" s="18" t="s">
        <v>83</v>
      </c>
      <c r="L34" s="3"/>
      <c r="M34" s="3"/>
      <c r="N34" s="3"/>
      <c r="O34" s="3"/>
      <c r="P34" s="3"/>
      <c r="Q34" s="3"/>
      <c r="R34" s="3"/>
    </row>
    <row r="35" spans="1:18" hidden="1" x14ac:dyDescent="0.25">
      <c r="A35" t="s">
        <v>40</v>
      </c>
      <c r="B35" t="s">
        <v>21</v>
      </c>
      <c r="C35" t="s">
        <v>35</v>
      </c>
      <c r="D35" s="1">
        <v>0.27777777777777779</v>
      </c>
      <c r="E35" s="1">
        <v>0.2857142857142857</v>
      </c>
      <c r="F35" s="1">
        <v>0.27777777777777779</v>
      </c>
      <c r="G35" s="1">
        <v>0.94444444444444442</v>
      </c>
      <c r="H35" s="1">
        <v>0.68571428571428572</v>
      </c>
      <c r="I35">
        <v>8.1300000000000008</v>
      </c>
      <c r="J35">
        <v>0.49</v>
      </c>
      <c r="K35" s="16">
        <v>32</v>
      </c>
      <c r="L35" s="1">
        <v>15056.67</v>
      </c>
      <c r="M35" s="16">
        <v>32</v>
      </c>
      <c r="N35" s="1">
        <v>15056.67</v>
      </c>
      <c r="Q35" s="1">
        <f>N35/N38</f>
        <v>8.998221472138189</v>
      </c>
      <c r="R35" s="1">
        <f>POWER(Q35,1/3)</f>
        <v>2.079946795987039</v>
      </c>
    </row>
    <row r="36" spans="1:18" hidden="1" x14ac:dyDescent="0.25">
      <c r="A36" t="s">
        <v>40</v>
      </c>
      <c r="B36" t="s">
        <v>21</v>
      </c>
      <c r="C36" t="s">
        <v>36</v>
      </c>
      <c r="D36" s="1">
        <v>-0.33333333333333331</v>
      </c>
      <c r="E36" s="1">
        <v>0</v>
      </c>
      <c r="F36" s="1">
        <v>-5.5555555555555525E-2</v>
      </c>
      <c r="G36" s="1"/>
      <c r="H36" s="1"/>
      <c r="K36" s="16">
        <v>40</v>
      </c>
      <c r="L36" s="1">
        <v>4688.0860000000002</v>
      </c>
      <c r="M36" s="24">
        <v>38</v>
      </c>
      <c r="N36" s="20">
        <v>6384.0929999999998</v>
      </c>
      <c r="P36" s="1">
        <f>N35/N36</f>
        <v>2.358466582488695</v>
      </c>
    </row>
    <row r="37" spans="1:18" hidden="1" x14ac:dyDescent="0.25">
      <c r="A37" t="s">
        <v>40</v>
      </c>
      <c r="B37" t="s">
        <v>21</v>
      </c>
      <c r="C37" t="s">
        <v>37</v>
      </c>
      <c r="D37" s="1">
        <v>0.16666666666666666</v>
      </c>
      <c r="E37" s="1">
        <v>0.40000000000000008</v>
      </c>
      <c r="F37" s="1">
        <v>0.11111111111111113</v>
      </c>
      <c r="G37" s="1"/>
      <c r="H37" s="1"/>
      <c r="K37" s="16">
        <v>42</v>
      </c>
      <c r="L37" s="1">
        <v>3390.0990000000002</v>
      </c>
      <c r="M37" s="24">
        <v>40</v>
      </c>
      <c r="N37" s="20">
        <v>4688.0860000000002</v>
      </c>
      <c r="P37" s="1">
        <f t="shared" ref="P37:P38" si="8">N36/N37</f>
        <v>1.3617696006429916</v>
      </c>
    </row>
    <row r="38" spans="1:18" hidden="1" x14ac:dyDescent="0.25">
      <c r="A38" t="s">
        <v>40</v>
      </c>
      <c r="B38" t="s">
        <v>21</v>
      </c>
      <c r="C38" t="s">
        <v>38</v>
      </c>
      <c r="D38" s="1">
        <v>-0.16666666666666666</v>
      </c>
      <c r="E38" s="1">
        <v>0</v>
      </c>
      <c r="F38" s="1">
        <v>-5.5555555555555525E-2</v>
      </c>
      <c r="G38" s="1"/>
      <c r="H38" s="1"/>
      <c r="I38" s="1"/>
      <c r="J38" s="1"/>
      <c r="K38" s="16">
        <v>46</v>
      </c>
      <c r="L38" s="1">
        <v>1673.2940000000001</v>
      </c>
      <c r="M38" s="16">
        <v>46</v>
      </c>
      <c r="N38" s="1">
        <v>1673.2940000000001</v>
      </c>
      <c r="P38" s="1">
        <f t="shared" si="8"/>
        <v>2.8017108768692172</v>
      </c>
    </row>
    <row r="39" spans="1:18" x14ac:dyDescent="0.25">
      <c r="A39" s="2"/>
      <c r="B39" s="2"/>
      <c r="C39" s="2"/>
      <c r="D39" s="3"/>
      <c r="E39" s="3"/>
      <c r="F39" s="3"/>
      <c r="G39" s="3"/>
      <c r="H39" s="3"/>
      <c r="I39" s="2"/>
      <c r="J39" s="2"/>
      <c r="K39" s="17"/>
      <c r="L39" s="3"/>
      <c r="M39" s="17"/>
      <c r="N39" s="3"/>
      <c r="O39" s="3"/>
      <c r="P39" s="3"/>
      <c r="Q39" s="3"/>
      <c r="R39" s="3"/>
    </row>
    <row r="40" spans="1:18" hidden="1" x14ac:dyDescent="0.25">
      <c r="A40" t="s">
        <v>40</v>
      </c>
      <c r="B40" t="s">
        <v>22</v>
      </c>
      <c r="C40" t="s">
        <v>35</v>
      </c>
      <c r="D40" s="1">
        <v>0.3888888888888889</v>
      </c>
      <c r="E40" s="1">
        <v>0</v>
      </c>
      <c r="F40" s="1">
        <v>0.3888888888888889</v>
      </c>
      <c r="G40" s="1">
        <v>1.0555555555555556</v>
      </c>
      <c r="H40" s="1">
        <v>0.33333333333333331</v>
      </c>
      <c r="I40" s="1">
        <v>8.56</v>
      </c>
      <c r="J40" s="1">
        <v>0.36</v>
      </c>
      <c r="K40" s="16">
        <v>32</v>
      </c>
      <c r="L40" s="1">
        <v>2642.578</v>
      </c>
      <c r="M40" s="16">
        <v>32</v>
      </c>
      <c r="N40" s="1">
        <v>2642.578</v>
      </c>
      <c r="Q40" s="1">
        <f>N40/N43</f>
        <v>7.6982222802262461</v>
      </c>
      <c r="R40" s="1">
        <f>POWER(Q40,1/3)</f>
        <v>1.9745288438862525</v>
      </c>
    </row>
    <row r="41" spans="1:18" hidden="1" x14ac:dyDescent="0.25">
      <c r="A41" t="s">
        <v>40</v>
      </c>
      <c r="B41" t="s">
        <v>22</v>
      </c>
      <c r="C41" t="s">
        <v>36</v>
      </c>
      <c r="D41" s="1">
        <v>0.44444444444444442</v>
      </c>
      <c r="E41" s="1">
        <v>0.33333333333333331</v>
      </c>
      <c r="F41" s="1">
        <v>0.83333333333333326</v>
      </c>
      <c r="G41" s="1"/>
      <c r="H41" s="1"/>
      <c r="K41" s="16">
        <v>38</v>
      </c>
      <c r="L41" s="1">
        <v>1263.29</v>
      </c>
      <c r="M41" s="16">
        <v>38</v>
      </c>
      <c r="N41" s="1">
        <v>1263.29</v>
      </c>
      <c r="P41" s="1">
        <f>N40/N41</f>
        <v>2.0918221469337999</v>
      </c>
    </row>
    <row r="42" spans="1:18" hidden="1" x14ac:dyDescent="0.25">
      <c r="A42" t="s">
        <v>40</v>
      </c>
      <c r="B42" t="s">
        <v>22</v>
      </c>
      <c r="C42" t="s">
        <v>37</v>
      </c>
      <c r="D42" s="1">
        <v>5.5555555555555552E-2</v>
      </c>
      <c r="E42" s="1">
        <v>0</v>
      </c>
      <c r="F42" s="1">
        <v>0.88888888888888884</v>
      </c>
      <c r="G42" s="1"/>
      <c r="H42" s="1"/>
      <c r="K42" s="16">
        <v>44</v>
      </c>
      <c r="L42" s="1">
        <v>584.58960000000002</v>
      </c>
      <c r="M42" s="16">
        <v>44</v>
      </c>
      <c r="N42" s="1">
        <v>584.58960000000002</v>
      </c>
      <c r="P42" s="1">
        <f t="shared" ref="P42:P43" si="9">N41/N42</f>
        <v>2.1609861003343198</v>
      </c>
    </row>
    <row r="43" spans="1:18" hidden="1" x14ac:dyDescent="0.25">
      <c r="A43" t="s">
        <v>40</v>
      </c>
      <c r="B43" t="s">
        <v>22</v>
      </c>
      <c r="C43" t="s">
        <v>38</v>
      </c>
      <c r="D43" s="1">
        <v>-0.16666666666666666</v>
      </c>
      <c r="E43" s="1">
        <v>0</v>
      </c>
      <c r="F43" s="1">
        <v>0.72222222222222221</v>
      </c>
      <c r="G43" s="1"/>
      <c r="H43" s="1"/>
      <c r="I43">
        <v>3.04</v>
      </c>
      <c r="J43">
        <v>0.55000000000000004</v>
      </c>
      <c r="K43" s="16">
        <v>48</v>
      </c>
      <c r="L43" s="1">
        <v>343.27120000000002</v>
      </c>
      <c r="M43" s="16">
        <v>48</v>
      </c>
      <c r="N43" s="1">
        <v>343.27120000000002</v>
      </c>
      <c r="P43" s="1">
        <f t="shared" si="9"/>
        <v>1.7029963480769723</v>
      </c>
    </row>
    <row r="44" spans="1:18" x14ac:dyDescent="0.25">
      <c r="A44" s="2"/>
      <c r="B44" s="2"/>
      <c r="C44" s="2"/>
      <c r="D44" s="3"/>
      <c r="E44" s="3"/>
      <c r="F44" s="3"/>
      <c r="G44" s="3"/>
      <c r="H44" s="3"/>
      <c r="I44" s="2"/>
      <c r="J44" s="2"/>
      <c r="K44" s="17"/>
      <c r="L44" s="3"/>
      <c r="M44" s="3"/>
      <c r="N44" s="3"/>
      <c r="O44" s="3"/>
      <c r="P44" s="3"/>
      <c r="Q44" s="3"/>
      <c r="R44" s="3"/>
    </row>
    <row r="45" spans="1:18" hidden="1" x14ac:dyDescent="0.25">
      <c r="A45" t="s">
        <v>40</v>
      </c>
      <c r="B45" t="s">
        <v>23</v>
      </c>
      <c r="C45" t="s">
        <v>35</v>
      </c>
      <c r="D45" s="1">
        <v>0.44444444444444442</v>
      </c>
      <c r="E45" s="1">
        <v>0</v>
      </c>
      <c r="F45" s="1">
        <v>0.44444444444444442</v>
      </c>
      <c r="G45" s="1">
        <v>0.5</v>
      </c>
      <c r="H45" s="1">
        <v>2.6666666666666665</v>
      </c>
      <c r="I45" s="1">
        <v>8</v>
      </c>
      <c r="J45" s="1">
        <v>0.5</v>
      </c>
      <c r="K45" s="16">
        <v>36</v>
      </c>
      <c r="L45" s="1">
        <v>2808.0279999999998</v>
      </c>
      <c r="M45" s="16">
        <v>36</v>
      </c>
      <c r="N45" s="1">
        <v>2808.0279999999998</v>
      </c>
      <c r="Q45" s="1">
        <f>N45/N48</f>
        <v>5.8757156248953759</v>
      </c>
      <c r="R45" s="1">
        <f>POWER(Q45,1/3)</f>
        <v>1.8044863013724295</v>
      </c>
    </row>
    <row r="46" spans="1:18" hidden="1" x14ac:dyDescent="0.25">
      <c r="A46" t="s">
        <v>40</v>
      </c>
      <c r="B46" t="s">
        <v>23</v>
      </c>
      <c r="C46" t="s">
        <v>36</v>
      </c>
      <c r="D46" s="1">
        <v>0</v>
      </c>
      <c r="E46" s="1">
        <v>1</v>
      </c>
      <c r="F46" s="1">
        <v>0.44444444444444442</v>
      </c>
      <c r="G46" s="1"/>
      <c r="H46" s="1"/>
      <c r="K46" s="16">
        <v>44</v>
      </c>
      <c r="L46" s="1">
        <v>1289.57733333333</v>
      </c>
      <c r="M46" s="16">
        <v>44</v>
      </c>
      <c r="N46" s="1">
        <v>1289.57733333333</v>
      </c>
      <c r="P46" s="1">
        <f>N45/N46</f>
        <v>2.1774793394838468</v>
      </c>
    </row>
    <row r="47" spans="1:18" hidden="1" x14ac:dyDescent="0.25">
      <c r="A47" t="s">
        <v>40</v>
      </c>
      <c r="B47" t="s">
        <v>23</v>
      </c>
      <c r="C47" t="s">
        <v>37</v>
      </c>
      <c r="D47" s="1">
        <v>0</v>
      </c>
      <c r="E47" s="1">
        <v>1</v>
      </c>
      <c r="F47" s="1">
        <v>0.44444444444444442</v>
      </c>
      <c r="G47" s="1"/>
      <c r="H47" s="1"/>
      <c r="K47" s="16">
        <v>48</v>
      </c>
      <c r="L47" s="1">
        <v>853.07866666666598</v>
      </c>
      <c r="M47" s="16">
        <v>48</v>
      </c>
      <c r="N47" s="1">
        <v>853.07866666666598</v>
      </c>
      <c r="P47" s="1">
        <f t="shared" ref="P47:P48" si="10">N46/N47</f>
        <v>1.5116745778818339</v>
      </c>
    </row>
    <row r="48" spans="1:18" hidden="1" x14ac:dyDescent="0.25">
      <c r="A48" t="s">
        <v>40</v>
      </c>
      <c r="B48" t="s">
        <v>23</v>
      </c>
      <c r="C48" t="s">
        <v>38</v>
      </c>
      <c r="D48" s="1">
        <v>-5.5555555555555552E-2</v>
      </c>
      <c r="E48" s="1">
        <v>0.66666666666666663</v>
      </c>
      <c r="F48" s="1">
        <v>0.38888888888888884</v>
      </c>
      <c r="G48" s="1"/>
      <c r="H48" s="1"/>
      <c r="I48" s="1">
        <v>3.52</v>
      </c>
      <c r="J48" s="1">
        <v>0.55000000000000004</v>
      </c>
      <c r="K48" s="16">
        <v>52</v>
      </c>
      <c r="L48" s="1">
        <v>477.904</v>
      </c>
      <c r="M48" s="16">
        <v>52</v>
      </c>
      <c r="N48" s="1">
        <v>477.904</v>
      </c>
      <c r="P48" s="1">
        <f t="shared" si="10"/>
        <v>1.7850419052082971</v>
      </c>
    </row>
    <row r="49" spans="1:18" x14ac:dyDescent="0.25">
      <c r="A49" s="2"/>
      <c r="B49" s="2"/>
      <c r="C49" s="2"/>
      <c r="D49" s="3"/>
      <c r="E49" s="3"/>
      <c r="F49" s="3"/>
      <c r="G49" s="3"/>
      <c r="H49" s="3"/>
      <c r="I49" s="2"/>
      <c r="J49" s="2"/>
      <c r="K49" s="17"/>
      <c r="L49" s="3"/>
      <c r="M49" s="17"/>
      <c r="N49" s="3"/>
      <c r="O49" s="3"/>
      <c r="P49" s="3"/>
      <c r="Q49" s="3"/>
      <c r="R49" s="3"/>
    </row>
    <row r="50" spans="1:18" hidden="1" x14ac:dyDescent="0.25">
      <c r="A50" t="s">
        <v>40</v>
      </c>
      <c r="B50" t="s">
        <v>24</v>
      </c>
      <c r="C50" t="s">
        <v>35</v>
      </c>
      <c r="D50" s="1">
        <v>5.5555555555555552E-2</v>
      </c>
      <c r="E50" s="1">
        <v>0.90909090909090906</v>
      </c>
      <c r="F50" s="1">
        <v>5.5555555555555552E-2</v>
      </c>
      <c r="G50" s="1">
        <v>0.55555555555555558</v>
      </c>
      <c r="H50" s="1">
        <v>2.1948051948051948</v>
      </c>
      <c r="I50" s="1"/>
      <c r="J50" s="1"/>
      <c r="K50" s="16">
        <v>32</v>
      </c>
      <c r="L50" s="1">
        <v>831.9366</v>
      </c>
      <c r="M50" s="16">
        <v>32</v>
      </c>
      <c r="N50" s="1">
        <v>831.9366</v>
      </c>
      <c r="Q50" s="1">
        <f>N50/N53</f>
        <v>5.2514321027086703</v>
      </c>
      <c r="R50" s="1">
        <f>POWER(Q50,1/3)</f>
        <v>1.7381713406846306</v>
      </c>
    </row>
    <row r="51" spans="1:18" hidden="1" x14ac:dyDescent="0.25">
      <c r="A51" t="s">
        <v>40</v>
      </c>
      <c r="B51" t="s">
        <v>24</v>
      </c>
      <c r="C51" t="s">
        <v>36</v>
      </c>
      <c r="D51" s="1">
        <v>0</v>
      </c>
      <c r="E51" s="1">
        <v>1</v>
      </c>
      <c r="F51" s="1">
        <v>5.5555555555555552E-2</v>
      </c>
      <c r="G51" s="1"/>
      <c r="H51" s="1"/>
      <c r="K51" s="16">
        <v>36</v>
      </c>
      <c r="L51" s="1">
        <v>537.77930000000003</v>
      </c>
      <c r="M51" s="16">
        <v>36</v>
      </c>
      <c r="N51" s="1">
        <v>537.77930000000003</v>
      </c>
      <c r="P51" s="1">
        <f>N50/N51</f>
        <v>1.5469851665915737</v>
      </c>
    </row>
    <row r="52" spans="1:18" hidden="1" x14ac:dyDescent="0.25">
      <c r="A52" t="s">
        <v>40</v>
      </c>
      <c r="B52" t="s">
        <v>24</v>
      </c>
      <c r="C52" t="s">
        <v>37</v>
      </c>
      <c r="D52" s="1">
        <v>-0.27777777777777779</v>
      </c>
      <c r="E52" s="1">
        <v>0.2857142857142857</v>
      </c>
      <c r="F52" s="1">
        <v>-0.22222222222222224</v>
      </c>
      <c r="G52" s="1"/>
      <c r="H52" s="1"/>
      <c r="K52" s="16">
        <v>44</v>
      </c>
      <c r="L52" s="1">
        <v>243.03729999999999</v>
      </c>
      <c r="M52" s="16">
        <v>44</v>
      </c>
      <c r="N52" s="1">
        <v>243.03729999999999</v>
      </c>
      <c r="P52" s="1">
        <f t="shared" ref="P52:P53" si="11">N51/N52</f>
        <v>2.212743887460896</v>
      </c>
    </row>
    <row r="53" spans="1:18" hidden="1" x14ac:dyDescent="0.25">
      <c r="A53" t="s">
        <v>40</v>
      </c>
      <c r="B53" t="s">
        <v>24</v>
      </c>
      <c r="C53" t="s">
        <v>38</v>
      </c>
      <c r="D53" s="1">
        <v>-0.22222222222222221</v>
      </c>
      <c r="E53" s="1">
        <v>0</v>
      </c>
      <c r="F53" s="1">
        <v>-0.44444444444444442</v>
      </c>
      <c r="G53" s="1"/>
      <c r="H53" s="1"/>
      <c r="I53">
        <v>2.58</v>
      </c>
      <c r="J53">
        <v>0.37</v>
      </c>
      <c r="K53" s="16">
        <v>48</v>
      </c>
      <c r="L53" s="1">
        <v>158.42089999999999</v>
      </c>
      <c r="M53" s="16">
        <v>48</v>
      </c>
      <c r="N53" s="1">
        <v>158.42089999999999</v>
      </c>
      <c r="P53" s="1">
        <f t="shared" si="11"/>
        <v>1.5341239697539908</v>
      </c>
    </row>
    <row r="54" spans="1:18" x14ac:dyDescent="0.25">
      <c r="A54" s="2"/>
      <c r="B54" s="2"/>
      <c r="C54" s="2"/>
      <c r="D54" s="3"/>
      <c r="E54" s="3"/>
      <c r="F54" s="3"/>
      <c r="G54" s="3"/>
      <c r="H54" s="3"/>
      <c r="I54" s="2"/>
      <c r="J54" s="2"/>
      <c r="K54" s="2"/>
      <c r="L54" s="3"/>
      <c r="M54" s="3"/>
      <c r="N54" s="3"/>
      <c r="O54" s="3"/>
      <c r="P54" s="3"/>
      <c r="Q54" s="3"/>
      <c r="R54" s="3"/>
    </row>
    <row r="55" spans="1:18" hidden="1" x14ac:dyDescent="0.25">
      <c r="A55" t="s">
        <v>40</v>
      </c>
      <c r="B55" t="s">
        <v>25</v>
      </c>
      <c r="C55" t="s">
        <v>35</v>
      </c>
      <c r="D55" s="1">
        <v>0.44444444444444442</v>
      </c>
      <c r="E55" s="1">
        <v>0.20000000000000007</v>
      </c>
      <c r="F55" s="1">
        <v>0.44444444444444442</v>
      </c>
      <c r="G55" s="1">
        <v>1.1111111111111112</v>
      </c>
      <c r="H55" s="1">
        <v>0.48571428571428577</v>
      </c>
      <c r="I55" s="1"/>
      <c r="J55" s="1"/>
      <c r="K55" s="8" t="s">
        <v>83</v>
      </c>
    </row>
    <row r="56" spans="1:18" hidden="1" x14ac:dyDescent="0.25">
      <c r="A56" t="s">
        <v>40</v>
      </c>
      <c r="B56" t="s">
        <v>25</v>
      </c>
      <c r="C56" t="s">
        <v>36</v>
      </c>
      <c r="D56" s="1">
        <v>0.27777777777777779</v>
      </c>
      <c r="E56" s="1">
        <v>0.2857142857142857</v>
      </c>
      <c r="F56" s="1">
        <v>0.72222222222222221</v>
      </c>
      <c r="G56" s="1"/>
      <c r="H56" s="1"/>
      <c r="I56">
        <v>7.4</v>
      </c>
      <c r="J56">
        <v>0.32</v>
      </c>
      <c r="K56" s="8" t="s">
        <v>83</v>
      </c>
    </row>
    <row r="57" spans="1:18" hidden="1" x14ac:dyDescent="0.25">
      <c r="A57" t="s">
        <v>40</v>
      </c>
      <c r="B57" t="s">
        <v>25</v>
      </c>
      <c r="C57" t="s">
        <v>37</v>
      </c>
      <c r="D57" s="1">
        <v>-0.1111111111111111</v>
      </c>
      <c r="E57" s="1">
        <v>0</v>
      </c>
      <c r="F57" s="1">
        <v>0.61111111111111116</v>
      </c>
      <c r="G57" s="1"/>
      <c r="H57" s="1"/>
      <c r="I57" s="1"/>
      <c r="J57" s="1"/>
      <c r="K57" s="8" t="s">
        <v>83</v>
      </c>
    </row>
    <row r="58" spans="1:18" hidden="1" x14ac:dyDescent="0.25">
      <c r="A58" t="s">
        <v>40</v>
      </c>
      <c r="B58" t="s">
        <v>25</v>
      </c>
      <c r="C58" t="s">
        <v>38</v>
      </c>
      <c r="D58" s="1">
        <v>-0.27777777777777779</v>
      </c>
      <c r="E58" s="1">
        <v>0</v>
      </c>
      <c r="F58" s="1">
        <v>0.33333333333333337</v>
      </c>
      <c r="G58" s="1"/>
      <c r="H58" s="1"/>
      <c r="I58">
        <v>3</v>
      </c>
      <c r="J58">
        <v>0.61</v>
      </c>
      <c r="K58" s="8" t="s">
        <v>83</v>
      </c>
    </row>
    <row r="59" spans="1:18" hidden="1" x14ac:dyDescent="0.25">
      <c r="A59" s="2"/>
      <c r="B59" s="2"/>
      <c r="C59" s="2"/>
      <c r="D59" s="3"/>
      <c r="E59" s="3"/>
      <c r="F59" s="3"/>
      <c r="G59" s="3"/>
      <c r="H59" s="3"/>
      <c r="I59" s="2"/>
      <c r="J59" s="2"/>
      <c r="K59" s="18" t="s">
        <v>83</v>
      </c>
      <c r="L59" s="3"/>
      <c r="M59" s="3"/>
      <c r="N59" s="3"/>
      <c r="O59" s="3"/>
      <c r="P59" s="3"/>
      <c r="Q59" s="3"/>
      <c r="R59" s="3"/>
    </row>
    <row r="60" spans="1:18" x14ac:dyDescent="0.25">
      <c r="G60" s="1"/>
      <c r="H60" s="1"/>
      <c r="I60" s="1"/>
      <c r="J60" s="1"/>
    </row>
  </sheetData>
  <autoFilter ref="A1:X60" xr:uid="{0FD532E2-B759-468C-AB62-7A0BA7F22499}">
    <filterColumn colId="0">
      <filters blank="1">
        <filter val="codec"/>
        <filter val="HDR_RA_8Kcrop"/>
        <filter val="VTM"/>
      </filters>
    </filterColumn>
    <filterColumn colId="10">
      <filters blank="1">
        <filter val="30"/>
        <filter val="32"/>
        <filter val="33"/>
        <filter val="35"/>
        <filter val="36"/>
        <filter val="37"/>
        <filter val="39"/>
        <filter val="40"/>
        <filter val="42"/>
        <filter val="44"/>
        <filter val="45"/>
        <filter val="46"/>
        <filter val="48"/>
        <filter val="49"/>
        <filter val="52"/>
        <filter val="BR mismatch"/>
        <filter val="initial QPs"/>
      </filters>
    </filterColumn>
  </autoFilter>
  <sortState xmlns:xlrd2="http://schemas.microsoft.com/office/spreadsheetml/2017/richdata2" ref="N10:N14">
    <sortCondition descending="1" ref="N10:N14"/>
  </sortState>
  <conditionalFormatting sqref="D10:D58">
    <cfRule type="cellIs" dxfId="11" priority="1" operator="lessThan">
      <formula>-0.3</formula>
    </cfRule>
    <cfRule type="cellIs" dxfId="10" priority="2" operator="greaterThan">
      <formula>0.3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C5A90-A3F8-449B-BFC3-5AA152706956}">
  <sheetPr filterMode="1"/>
  <dimension ref="A1:X81"/>
  <sheetViews>
    <sheetView zoomScale="85" zoomScaleNormal="85" workbookViewId="0">
      <selection activeCell="N20" sqref="N20"/>
    </sheetView>
  </sheetViews>
  <sheetFormatPr defaultRowHeight="15" x14ac:dyDescent="0.25"/>
  <cols>
    <col min="1" max="1" width="7.7109375" customWidth="1"/>
    <col min="2" max="2" width="18.140625" bestFit="1" customWidth="1"/>
    <col min="5" max="10" width="8.7109375" customWidth="1"/>
    <col min="12" max="14" width="8.7109375" style="1"/>
    <col min="15" max="16" width="8.7109375" style="1" customWidth="1"/>
    <col min="17" max="24" width="8.7109375" style="1"/>
  </cols>
  <sheetData>
    <row r="1" spans="1:24" x14ac:dyDescent="0.25">
      <c r="A1" s="2" t="s">
        <v>0</v>
      </c>
      <c r="B1" s="2" t="s">
        <v>1</v>
      </c>
      <c r="C1" s="4" t="s">
        <v>6</v>
      </c>
      <c r="D1" s="2" t="s">
        <v>5</v>
      </c>
      <c r="E1" s="2" t="s">
        <v>4</v>
      </c>
      <c r="F1" s="2" t="s">
        <v>3</v>
      </c>
      <c r="G1" s="2" t="s">
        <v>2</v>
      </c>
      <c r="H1" s="4" t="s">
        <v>9</v>
      </c>
      <c r="I1" s="2" t="s">
        <v>8</v>
      </c>
      <c r="J1" s="2" t="s">
        <v>7</v>
      </c>
      <c r="K1" s="2" t="s">
        <v>80</v>
      </c>
      <c r="L1" s="6" t="s">
        <v>81</v>
      </c>
      <c r="M1" s="3" t="s">
        <v>82</v>
      </c>
      <c r="N1" s="3" t="s">
        <v>11</v>
      </c>
      <c r="O1" s="3" t="s">
        <v>10</v>
      </c>
      <c r="P1" s="3" t="s">
        <v>79</v>
      </c>
      <c r="Q1" s="7" t="s">
        <v>15</v>
      </c>
      <c r="R1" s="3" t="s">
        <v>14</v>
      </c>
      <c r="S1" s="3" t="s">
        <v>13</v>
      </c>
      <c r="T1" s="3" t="s">
        <v>12</v>
      </c>
      <c r="U1" s="6" t="s">
        <v>19</v>
      </c>
      <c r="V1" s="3" t="s">
        <v>18</v>
      </c>
      <c r="W1" s="3" t="s">
        <v>17</v>
      </c>
      <c r="X1" s="3" t="s">
        <v>16</v>
      </c>
    </row>
    <row r="2" spans="1:24" x14ac:dyDescent="0.25">
      <c r="A2" t="s">
        <v>42</v>
      </c>
      <c r="B2" t="s">
        <v>48</v>
      </c>
      <c r="C2" s="5">
        <v>44</v>
      </c>
      <c r="D2">
        <v>40</v>
      </c>
      <c r="E2">
        <v>36</v>
      </c>
      <c r="F2">
        <v>32</v>
      </c>
      <c r="G2">
        <v>30</v>
      </c>
      <c r="H2" s="5">
        <v>44</v>
      </c>
      <c r="I2">
        <v>40</v>
      </c>
      <c r="J2">
        <v>36</v>
      </c>
      <c r="K2">
        <v>32</v>
      </c>
      <c r="L2" s="54">
        <v>1000.1816</v>
      </c>
      <c r="M2" s="53">
        <v>2261.5792000000001</v>
      </c>
      <c r="N2" s="53">
        <v>4880.0648000000001</v>
      </c>
      <c r="O2" s="53">
        <v>10587.328799999999</v>
      </c>
      <c r="P2" s="53">
        <v>12853.9408</v>
      </c>
      <c r="Q2" s="54">
        <v>983.09439999999995</v>
      </c>
      <c r="R2" s="53">
        <v>2141.5711999999999</v>
      </c>
      <c r="S2" s="53">
        <v>4624.6567999999997</v>
      </c>
      <c r="T2" s="53">
        <v>9941.6016</v>
      </c>
      <c r="U2" s="7">
        <v>0.98291590247211102</v>
      </c>
      <c r="V2" s="1">
        <v>0.94693619396570305</v>
      </c>
      <c r="W2" s="1">
        <v>0.94766299004882004</v>
      </c>
      <c r="X2" s="1">
        <v>0.93900943172748097</v>
      </c>
    </row>
    <row r="3" spans="1:24" x14ac:dyDescent="0.25">
      <c r="A3" t="s">
        <v>42</v>
      </c>
      <c r="B3" t="s">
        <v>47</v>
      </c>
      <c r="C3" s="5">
        <v>48</v>
      </c>
      <c r="D3">
        <v>40</v>
      </c>
      <c r="E3">
        <v>36</v>
      </c>
      <c r="F3">
        <v>28</v>
      </c>
      <c r="G3">
        <v>26</v>
      </c>
      <c r="H3" s="5">
        <v>48</v>
      </c>
      <c r="I3">
        <v>40</v>
      </c>
      <c r="J3">
        <v>36</v>
      </c>
      <c r="K3">
        <v>28</v>
      </c>
      <c r="L3" s="54">
        <v>324.35759999999999</v>
      </c>
      <c r="M3" s="53">
        <v>1362.7496000000001</v>
      </c>
      <c r="N3" s="53">
        <v>2602.8040000000001</v>
      </c>
      <c r="O3" s="53">
        <v>8566.4984000000004</v>
      </c>
      <c r="P3" s="53">
        <v>11639.8751999999</v>
      </c>
      <c r="Q3" s="54">
        <v>311.94</v>
      </c>
      <c r="R3" s="53">
        <v>1287.28239999999</v>
      </c>
      <c r="S3" s="53">
        <v>2429.3375999999998</v>
      </c>
      <c r="T3" s="53">
        <v>7871.5472</v>
      </c>
      <c r="U3" s="7">
        <v>0.96171632790475703</v>
      </c>
      <c r="V3" s="1">
        <v>0.94462137431557403</v>
      </c>
      <c r="W3" s="1">
        <v>0.93335402896261099</v>
      </c>
      <c r="X3" s="1">
        <v>0.91887569838336702</v>
      </c>
    </row>
    <row r="4" spans="1:24" s="9" customFormat="1" x14ac:dyDescent="0.25">
      <c r="A4" s="9" t="s">
        <v>42</v>
      </c>
      <c r="B4" s="9" t="s">
        <v>46</v>
      </c>
      <c r="C4" s="10">
        <v>48</v>
      </c>
      <c r="D4" s="9">
        <v>40</v>
      </c>
      <c r="E4" s="9">
        <v>36</v>
      </c>
      <c r="F4" s="9">
        <v>32</v>
      </c>
      <c r="G4" s="9">
        <v>30</v>
      </c>
      <c r="H4" s="10">
        <v>48</v>
      </c>
      <c r="I4" s="9">
        <v>40</v>
      </c>
      <c r="J4" s="9">
        <v>36</v>
      </c>
      <c r="K4" s="9">
        <v>32</v>
      </c>
      <c r="L4" s="59">
        <v>706.25279999999998</v>
      </c>
      <c r="M4" s="60">
        <v>2653.9591999999998</v>
      </c>
      <c r="N4" s="60">
        <v>5037.7175999999999</v>
      </c>
      <c r="O4" s="60">
        <v>9879.7423999999992</v>
      </c>
      <c r="P4" s="60">
        <v>14014.2768</v>
      </c>
      <c r="Q4" s="59">
        <v>647.66639999999995</v>
      </c>
      <c r="R4" s="60">
        <v>2417.0880000000002</v>
      </c>
      <c r="S4" s="60">
        <v>4563.1175999999996</v>
      </c>
      <c r="T4" s="60">
        <v>8924.6319999999996</v>
      </c>
      <c r="U4" s="11">
        <v>0.91704613418877701</v>
      </c>
      <c r="V4" s="12">
        <v>0.91074798738428198</v>
      </c>
      <c r="W4" s="12">
        <v>0.905790669965303</v>
      </c>
      <c r="X4" s="12">
        <v>0.90332638632359397</v>
      </c>
    </row>
    <row r="5" spans="1:24" x14ac:dyDescent="0.25">
      <c r="A5" t="s">
        <v>42</v>
      </c>
      <c r="B5" t="s">
        <v>45</v>
      </c>
      <c r="C5" s="5">
        <v>43</v>
      </c>
      <c r="D5">
        <v>42</v>
      </c>
      <c r="E5">
        <v>37</v>
      </c>
      <c r="F5">
        <v>28</v>
      </c>
      <c r="G5">
        <v>26</v>
      </c>
      <c r="H5" s="5">
        <v>44</v>
      </c>
      <c r="I5">
        <v>40</v>
      </c>
      <c r="J5">
        <v>36</v>
      </c>
      <c r="K5">
        <v>28</v>
      </c>
      <c r="L5" s="54">
        <v>184.38</v>
      </c>
      <c r="M5" s="53">
        <v>205.75200000000001</v>
      </c>
      <c r="N5" s="53">
        <v>356.48</v>
      </c>
      <c r="O5" s="53">
        <v>1416.18639999999</v>
      </c>
      <c r="P5" s="53">
        <v>1962.8448000000001</v>
      </c>
      <c r="Q5" s="54">
        <v>145.756</v>
      </c>
      <c r="R5" s="53">
        <v>200.79679999999999</v>
      </c>
      <c r="S5" s="53">
        <v>354.2192</v>
      </c>
      <c r="T5" s="53">
        <v>1244.0160000000001</v>
      </c>
      <c r="U5" s="7">
        <v>0.79051957913005699</v>
      </c>
      <c r="V5" s="1">
        <v>0.97591663750534596</v>
      </c>
      <c r="W5" s="1">
        <v>0.99365798922800697</v>
      </c>
      <c r="X5" s="1">
        <v>0.87842673817514405</v>
      </c>
    </row>
    <row r="6" spans="1:24" x14ac:dyDescent="0.25">
      <c r="A6" t="s">
        <v>42</v>
      </c>
      <c r="B6" t="s">
        <v>44</v>
      </c>
      <c r="C6" s="5">
        <v>44</v>
      </c>
      <c r="D6">
        <v>40</v>
      </c>
      <c r="E6">
        <v>36</v>
      </c>
      <c r="F6">
        <v>32</v>
      </c>
      <c r="G6">
        <v>30</v>
      </c>
      <c r="H6" s="5">
        <v>44</v>
      </c>
      <c r="I6">
        <v>40</v>
      </c>
      <c r="J6">
        <v>36</v>
      </c>
      <c r="K6">
        <v>32</v>
      </c>
      <c r="L6" s="54">
        <v>395.20479999999998</v>
      </c>
      <c r="M6" s="53">
        <v>853.62</v>
      </c>
      <c r="N6" s="53">
        <v>1820.6687999999999</v>
      </c>
      <c r="O6" s="53">
        <v>3790.248</v>
      </c>
      <c r="P6" s="53">
        <v>5550.1751999999997</v>
      </c>
      <c r="Q6" s="54">
        <v>366.38400000000001</v>
      </c>
      <c r="R6" s="53">
        <v>788.73839999999996</v>
      </c>
      <c r="S6" s="53">
        <v>1681.6648</v>
      </c>
      <c r="T6" s="53">
        <v>3513.3679999999999</v>
      </c>
      <c r="U6" s="7">
        <v>0.92707376023773003</v>
      </c>
      <c r="V6" s="1">
        <v>0.92399240880016797</v>
      </c>
      <c r="W6" s="1">
        <v>0.92365223153162102</v>
      </c>
      <c r="X6" s="1">
        <v>0.92694937112294495</v>
      </c>
    </row>
    <row r="7" spans="1:24" s="9" customFormat="1" x14ac:dyDescent="0.25">
      <c r="A7" s="9" t="s">
        <v>42</v>
      </c>
      <c r="B7" s="9" t="s">
        <v>43</v>
      </c>
      <c r="C7" s="10">
        <v>44</v>
      </c>
      <c r="D7" s="9">
        <v>40</v>
      </c>
      <c r="E7" s="9">
        <v>36</v>
      </c>
      <c r="F7" s="9">
        <v>32</v>
      </c>
      <c r="G7" s="9">
        <v>30</v>
      </c>
      <c r="H7" s="10">
        <v>44</v>
      </c>
      <c r="I7" s="9">
        <v>40</v>
      </c>
      <c r="J7" s="9">
        <v>36</v>
      </c>
      <c r="K7" s="9">
        <v>32</v>
      </c>
      <c r="L7" s="59">
        <v>225.70320000000001</v>
      </c>
      <c r="M7" s="60">
        <v>420.36079999999998</v>
      </c>
      <c r="N7" s="60">
        <v>772.85519999999997</v>
      </c>
      <c r="O7" s="60">
        <v>1457.11039999999</v>
      </c>
      <c r="P7" s="60">
        <v>2069.7192</v>
      </c>
      <c r="Q7" s="59">
        <v>205.56479999999999</v>
      </c>
      <c r="R7" s="60">
        <v>380.18239999999997</v>
      </c>
      <c r="S7" s="60">
        <v>708.07680000000005</v>
      </c>
      <c r="T7" s="60">
        <v>1355.4176</v>
      </c>
      <c r="U7" s="11">
        <v>0.910774858309496</v>
      </c>
      <c r="V7" s="12">
        <v>0.90441925127176404</v>
      </c>
      <c r="W7" s="12">
        <v>0.91618300556171395</v>
      </c>
      <c r="X7" s="12">
        <v>0.93020926897508904</v>
      </c>
    </row>
    <row r="8" spans="1:24" x14ac:dyDescent="0.25">
      <c r="A8" t="s">
        <v>42</v>
      </c>
      <c r="B8" t="s">
        <v>41</v>
      </c>
      <c r="C8" s="5">
        <v>44</v>
      </c>
      <c r="D8">
        <v>40</v>
      </c>
      <c r="E8">
        <v>36</v>
      </c>
      <c r="F8">
        <v>32</v>
      </c>
      <c r="G8">
        <v>30</v>
      </c>
      <c r="H8" s="5">
        <v>44</v>
      </c>
      <c r="I8">
        <v>40</v>
      </c>
      <c r="J8">
        <v>36</v>
      </c>
      <c r="K8">
        <v>32</v>
      </c>
      <c r="L8" s="54">
        <v>329.892799999999</v>
      </c>
      <c r="M8" s="53">
        <v>673.2912</v>
      </c>
      <c r="N8" s="53">
        <v>1289.2248</v>
      </c>
      <c r="O8" s="53">
        <v>2502.1912000000002</v>
      </c>
      <c r="P8" s="53">
        <v>3515.7440000000001</v>
      </c>
      <c r="Q8" s="54">
        <v>313.47519999999997</v>
      </c>
      <c r="R8" s="53">
        <v>636.76159999999902</v>
      </c>
      <c r="S8" s="53">
        <v>1212.9376</v>
      </c>
      <c r="T8" s="53">
        <v>2328.9407999999999</v>
      </c>
      <c r="U8" s="7">
        <v>0.95023353040745295</v>
      </c>
      <c r="V8" s="1">
        <v>0.94574472382826302</v>
      </c>
      <c r="W8" s="1">
        <v>0.94082707686045097</v>
      </c>
      <c r="X8" s="1">
        <v>0.93076052701328305</v>
      </c>
    </row>
    <row r="10" spans="1:24" x14ac:dyDescent="0.25">
      <c r="I10" t="s">
        <v>77</v>
      </c>
      <c r="J10" t="s">
        <v>78</v>
      </c>
      <c r="K10" s="19" t="s">
        <v>135</v>
      </c>
      <c r="M10" s="20" t="s">
        <v>137</v>
      </c>
    </row>
    <row r="11" spans="1:24" ht="75" x14ac:dyDescent="0.25">
      <c r="A11" s="2" t="s">
        <v>26</v>
      </c>
      <c r="B11" s="2" t="s">
        <v>27</v>
      </c>
      <c r="C11" s="2" t="s">
        <v>28</v>
      </c>
      <c r="D11" s="2" t="s">
        <v>29</v>
      </c>
      <c r="E11" s="2" t="s">
        <v>30</v>
      </c>
      <c r="F11" s="2" t="s">
        <v>31</v>
      </c>
      <c r="G11" s="3" t="s">
        <v>32</v>
      </c>
      <c r="H11" s="3" t="s">
        <v>33</v>
      </c>
      <c r="I11" s="2"/>
      <c r="J11" s="2"/>
      <c r="K11" s="2" t="s">
        <v>89</v>
      </c>
      <c r="L11" s="3"/>
      <c r="M11" s="3" t="s">
        <v>88</v>
      </c>
      <c r="N11" s="3"/>
      <c r="O11" s="3" t="s">
        <v>90</v>
      </c>
      <c r="P11" s="46" t="s">
        <v>93</v>
      </c>
      <c r="Q11" s="46" t="s">
        <v>94</v>
      </c>
      <c r="R11" s="46" t="s">
        <v>167</v>
      </c>
      <c r="S11" s="46" t="s">
        <v>164</v>
      </c>
      <c r="T11" s="46" t="s">
        <v>165</v>
      </c>
      <c r="U11" s="3" t="s">
        <v>166</v>
      </c>
      <c r="V11" s="3"/>
      <c r="W11" s="3"/>
      <c r="X11" s="3"/>
    </row>
    <row r="12" spans="1:24" x14ac:dyDescent="0.25">
      <c r="A12" t="s">
        <v>34</v>
      </c>
      <c r="B12" t="s">
        <v>48</v>
      </c>
      <c r="C12" t="s">
        <v>35</v>
      </c>
      <c r="D12" s="1">
        <v>0.33333333333333331</v>
      </c>
      <c r="E12" s="1">
        <v>0.40000000000000008</v>
      </c>
      <c r="F12" s="1">
        <v>0.33333333333333331</v>
      </c>
      <c r="G12" s="1">
        <v>0.83333333333333348</v>
      </c>
      <c r="H12" s="1">
        <v>0.90000000000000013</v>
      </c>
      <c r="I12" s="1"/>
      <c r="J12" s="1"/>
      <c r="K12">
        <v>30</v>
      </c>
      <c r="L12" s="53">
        <v>15819.2896</v>
      </c>
      <c r="M12"/>
      <c r="N12" s="53"/>
      <c r="S12" s="53"/>
    </row>
    <row r="13" spans="1:24" x14ac:dyDescent="0.25">
      <c r="A13" t="s">
        <v>34</v>
      </c>
      <c r="B13" t="s">
        <v>48</v>
      </c>
      <c r="C13" t="s">
        <v>36</v>
      </c>
      <c r="D13" s="1">
        <v>0.22222222222222221</v>
      </c>
      <c r="E13" s="1">
        <v>0</v>
      </c>
      <c r="F13" s="1">
        <v>0.55555555555555558</v>
      </c>
      <c r="G13" s="1"/>
      <c r="H13" s="1"/>
      <c r="K13">
        <v>32</v>
      </c>
      <c r="L13" s="53">
        <v>10587.328799999999</v>
      </c>
      <c r="M13" s="19">
        <v>33</v>
      </c>
      <c r="N13" s="53">
        <v>8687.9830000000002</v>
      </c>
      <c r="Q13" s="1">
        <f>N13/N16</f>
        <v>8.6864055487523473</v>
      </c>
      <c r="R13" s="1">
        <f>POWER(Q13,1/3)</f>
        <v>2.0556382993005418</v>
      </c>
      <c r="S13" s="53">
        <f>N13</f>
        <v>8687.9830000000002</v>
      </c>
      <c r="T13" s="51">
        <f>100*INT((S13+50)/100)</f>
        <v>8700</v>
      </c>
      <c r="U13" s="16" cm="1">
        <f t="array" ref="U13:X13">TRANSPOSE(T13:T16)</f>
        <v>8700</v>
      </c>
      <c r="V13" s="16">
        <v>4200</v>
      </c>
      <c r="W13" s="16">
        <v>2100</v>
      </c>
      <c r="X13" s="16">
        <v>1000</v>
      </c>
    </row>
    <row r="14" spans="1:24" x14ac:dyDescent="0.25">
      <c r="A14" t="s">
        <v>34</v>
      </c>
      <c r="B14" t="s">
        <v>48</v>
      </c>
      <c r="C14" t="s">
        <v>37</v>
      </c>
      <c r="D14" s="1">
        <v>0.1111111111111111</v>
      </c>
      <c r="E14" s="1">
        <v>0.5</v>
      </c>
      <c r="F14" s="1">
        <v>0.66666666666666674</v>
      </c>
      <c r="G14" s="1"/>
      <c r="H14" s="1"/>
      <c r="K14">
        <v>36</v>
      </c>
      <c r="L14" s="53">
        <v>4880.0648000000001</v>
      </c>
      <c r="M14" s="19">
        <v>37</v>
      </c>
      <c r="N14" s="53">
        <v>4020.0079999999998</v>
      </c>
      <c r="P14" s="1">
        <f>N13/N14</f>
        <v>2.161185500128358</v>
      </c>
      <c r="S14" s="53">
        <f>S13/R13</f>
        <v>4226.4161953764933</v>
      </c>
      <c r="T14" s="51">
        <f t="shared" ref="T14:T16" si="0">100*INT((S14+50)/100)</f>
        <v>4200</v>
      </c>
      <c r="U14" s="16"/>
      <c r="V14" s="16"/>
      <c r="W14" s="16"/>
      <c r="X14" s="16"/>
    </row>
    <row r="15" spans="1:24" x14ac:dyDescent="0.25">
      <c r="A15" t="s">
        <v>34</v>
      </c>
      <c r="B15" t="s">
        <v>48</v>
      </c>
      <c r="C15" t="s">
        <v>38</v>
      </c>
      <c r="D15" s="1">
        <v>-5.5555555555555552E-2</v>
      </c>
      <c r="E15" s="1">
        <v>0</v>
      </c>
      <c r="F15" s="1">
        <v>0.61111111111111116</v>
      </c>
      <c r="G15" s="1"/>
      <c r="H15" s="1"/>
      <c r="K15">
        <v>40</v>
      </c>
      <c r="L15" s="53">
        <v>2261.5792000000001</v>
      </c>
      <c r="M15">
        <v>40</v>
      </c>
      <c r="N15" s="53">
        <v>2261.5792000000001</v>
      </c>
      <c r="P15" s="1">
        <f t="shared" ref="P15:P16" si="1">N14/N15</f>
        <v>1.7775225382334607</v>
      </c>
      <c r="S15" s="53">
        <f>S14/R13</f>
        <v>2056.0116032156957</v>
      </c>
      <c r="T15" s="51">
        <f t="shared" si="0"/>
        <v>2100</v>
      </c>
      <c r="U15" s="16"/>
      <c r="V15" s="16"/>
      <c r="W15" s="16"/>
      <c r="X15" s="16"/>
    </row>
    <row r="16" spans="1:24" x14ac:dyDescent="0.25">
      <c r="A16" s="2" t="s">
        <v>34</v>
      </c>
      <c r="B16" s="2" t="s">
        <v>48</v>
      </c>
      <c r="C16" s="2" t="s">
        <v>39</v>
      </c>
      <c r="D16" s="3">
        <v>-0.1111111111111111</v>
      </c>
      <c r="E16" s="3">
        <v>0</v>
      </c>
      <c r="F16" s="3">
        <v>0.5</v>
      </c>
      <c r="G16" s="3"/>
      <c r="H16" s="3"/>
      <c r="I16" s="2"/>
      <c r="J16" s="2"/>
      <c r="K16" s="2">
        <v>44</v>
      </c>
      <c r="L16" s="55">
        <v>1000.1816</v>
      </c>
      <c r="M16" s="2">
        <v>44</v>
      </c>
      <c r="N16" s="55">
        <v>1000.1816</v>
      </c>
      <c r="O16" s="3"/>
      <c r="P16" s="3">
        <f t="shared" si="1"/>
        <v>2.2611685717873637</v>
      </c>
      <c r="Q16" s="3"/>
      <c r="R16" s="3"/>
      <c r="S16" s="55">
        <f>S15/R13</f>
        <v>1000.1816000000005</v>
      </c>
      <c r="T16" s="52">
        <f t="shared" si="0"/>
        <v>1000</v>
      </c>
      <c r="U16" s="2"/>
      <c r="V16" s="2"/>
      <c r="W16" s="2"/>
      <c r="X16" s="2"/>
    </row>
    <row r="17" spans="1:24" x14ac:dyDescent="0.25">
      <c r="A17" t="s">
        <v>34</v>
      </c>
      <c r="B17" t="s">
        <v>47</v>
      </c>
      <c r="C17" t="s">
        <v>35</v>
      </c>
      <c r="D17" s="1">
        <v>0.33333333333333331</v>
      </c>
      <c r="E17" s="1">
        <v>0</v>
      </c>
      <c r="F17" s="1">
        <v>0.33333333333333331</v>
      </c>
      <c r="G17" s="1">
        <v>1.3888888888888888</v>
      </c>
      <c r="H17" s="1">
        <v>0.68571428571428572</v>
      </c>
      <c r="K17">
        <v>26</v>
      </c>
      <c r="L17" s="53">
        <v>11639.8752</v>
      </c>
      <c r="M17"/>
      <c r="N17" s="53"/>
      <c r="S17" s="53"/>
    </row>
    <row r="18" spans="1:24" x14ac:dyDescent="0.25">
      <c r="A18" t="s">
        <v>34</v>
      </c>
      <c r="B18" t="s">
        <v>47</v>
      </c>
      <c r="C18" t="s">
        <v>36</v>
      </c>
      <c r="D18" s="1">
        <v>0.61111111111111116</v>
      </c>
      <c r="E18" s="1">
        <v>0</v>
      </c>
      <c r="F18" s="1">
        <v>0.94444444444444442</v>
      </c>
      <c r="G18" s="1"/>
      <c r="H18" s="1"/>
      <c r="K18">
        <v>28</v>
      </c>
      <c r="L18" s="53">
        <v>8538.6479999999992</v>
      </c>
      <c r="M18" s="19">
        <v>29</v>
      </c>
      <c r="N18" s="53">
        <v>7447.3887999999997</v>
      </c>
      <c r="Q18" s="1">
        <f>N18/N21</f>
        <v>16.622834256205504</v>
      </c>
      <c r="R18" s="1">
        <f>POWER(Q18,1/3)</f>
        <v>2.5521235294063609</v>
      </c>
      <c r="S18" s="53">
        <f>N18</f>
        <v>7447.3887999999997</v>
      </c>
      <c r="T18" s="51">
        <f>100*INT((S18+50)/100)</f>
        <v>7400</v>
      </c>
      <c r="U18" s="16" cm="1">
        <f t="array" ref="U18:X18">TRANSPOSE(T18:T21)</f>
        <v>7400</v>
      </c>
      <c r="V18" s="16">
        <v>2900</v>
      </c>
      <c r="W18" s="16">
        <v>1100</v>
      </c>
      <c r="X18" s="16">
        <v>400</v>
      </c>
    </row>
    <row r="19" spans="1:24" x14ac:dyDescent="0.25">
      <c r="A19" t="s">
        <v>34</v>
      </c>
      <c r="B19" t="s">
        <v>47</v>
      </c>
      <c r="C19" t="s">
        <v>37</v>
      </c>
      <c r="D19" s="1">
        <v>-0.16666666666666666</v>
      </c>
      <c r="E19" s="1">
        <v>0.40000000000000008</v>
      </c>
      <c r="F19" s="1">
        <v>0.77777777777777779</v>
      </c>
      <c r="G19" s="1"/>
      <c r="H19" s="1"/>
      <c r="K19">
        <v>36</v>
      </c>
      <c r="L19" s="53">
        <v>2574.9549999999999</v>
      </c>
      <c r="M19" s="19">
        <v>35</v>
      </c>
      <c r="N19" s="53">
        <v>3067.1783999999998</v>
      </c>
      <c r="P19" s="1">
        <f>N18/N19</f>
        <v>2.4280911733076889</v>
      </c>
      <c r="S19" s="53">
        <f>S18/R18</f>
        <v>2918.1145482140146</v>
      </c>
      <c r="T19" s="51">
        <f t="shared" ref="T19:T21" si="2">100*INT((S19+50)/100)</f>
        <v>2900</v>
      </c>
      <c r="U19" s="16"/>
      <c r="V19" s="16"/>
      <c r="W19" s="16"/>
      <c r="X19" s="16"/>
    </row>
    <row r="20" spans="1:24" x14ac:dyDescent="0.25">
      <c r="A20" t="s">
        <v>34</v>
      </c>
      <c r="B20" t="s">
        <v>47</v>
      </c>
      <c r="C20" t="s">
        <v>38</v>
      </c>
      <c r="D20" s="1">
        <v>0</v>
      </c>
      <c r="E20" s="1">
        <v>0</v>
      </c>
      <c r="F20" s="1">
        <v>0.77777777777777779</v>
      </c>
      <c r="G20" s="1"/>
      <c r="H20" s="1"/>
      <c r="K20">
        <v>40</v>
      </c>
      <c r="L20" s="53">
        <v>1334.903</v>
      </c>
      <c r="M20" s="63">
        <v>41</v>
      </c>
      <c r="N20" s="53">
        <v>1120.7664</v>
      </c>
      <c r="P20" s="1">
        <f t="shared" ref="P20:P21" si="3">N19/N20</f>
        <v>2.7366794721897443</v>
      </c>
      <c r="S20" s="53">
        <f>S19/R18</f>
        <v>1143.4064670422852</v>
      </c>
      <c r="T20" s="51">
        <f t="shared" si="2"/>
        <v>1100</v>
      </c>
      <c r="U20" s="16"/>
      <c r="V20" s="16"/>
      <c r="W20" s="16"/>
      <c r="X20" s="16"/>
    </row>
    <row r="21" spans="1:24" x14ac:dyDescent="0.25">
      <c r="A21" s="2" t="s">
        <v>34</v>
      </c>
      <c r="B21" s="2" t="s">
        <v>47</v>
      </c>
      <c r="C21" s="2" t="s">
        <v>39</v>
      </c>
      <c r="D21" s="3">
        <v>-0.27777777777777779</v>
      </c>
      <c r="E21" s="3">
        <v>0.2857142857142857</v>
      </c>
      <c r="F21" s="3">
        <v>0.5</v>
      </c>
      <c r="G21" s="3"/>
      <c r="H21" s="3"/>
      <c r="I21" s="2"/>
      <c r="J21" s="2"/>
      <c r="K21" s="2">
        <v>48</v>
      </c>
      <c r="L21" s="55">
        <v>296.50720000000001</v>
      </c>
      <c r="M21" s="21">
        <v>46</v>
      </c>
      <c r="N21" s="55">
        <v>448.02159999999998</v>
      </c>
      <c r="O21" s="3"/>
      <c r="P21" s="3">
        <f t="shared" si="3"/>
        <v>2.5015901019058009</v>
      </c>
      <c r="Q21" s="3"/>
      <c r="R21" s="3"/>
      <c r="S21" s="55">
        <f>S20/R18</f>
        <v>448.02160000000009</v>
      </c>
      <c r="T21" s="52">
        <f t="shared" si="2"/>
        <v>400</v>
      </c>
      <c r="U21" s="2"/>
      <c r="V21" s="2"/>
      <c r="W21" s="2"/>
      <c r="X21" s="2"/>
    </row>
    <row r="22" spans="1:24" hidden="1" x14ac:dyDescent="0.25">
      <c r="A22" t="s">
        <v>34</v>
      </c>
      <c r="B22" t="s">
        <v>46</v>
      </c>
      <c r="C22" t="s">
        <v>35</v>
      </c>
      <c r="D22" s="1">
        <v>0.33333333333333331</v>
      </c>
      <c r="E22" s="1">
        <v>0.25</v>
      </c>
      <c r="F22" s="1">
        <v>0.33333333333333331</v>
      </c>
      <c r="G22" s="1">
        <v>1.8333333333333335</v>
      </c>
      <c r="H22" s="1">
        <v>1.2499999999999998</v>
      </c>
      <c r="K22" s="8" t="s">
        <v>83</v>
      </c>
      <c r="M22"/>
    </row>
    <row r="23" spans="1:24" hidden="1" x14ac:dyDescent="0.25">
      <c r="A23" t="s">
        <v>34</v>
      </c>
      <c r="B23" t="s">
        <v>46</v>
      </c>
      <c r="C23" t="s">
        <v>36</v>
      </c>
      <c r="D23" s="1">
        <v>0.55555555555555558</v>
      </c>
      <c r="E23" s="1">
        <v>0.16666666666666657</v>
      </c>
      <c r="F23" s="1">
        <v>0.88888888888888884</v>
      </c>
      <c r="G23" s="1"/>
      <c r="H23" s="1"/>
      <c r="K23" s="8" t="s">
        <v>83</v>
      </c>
      <c r="M23"/>
    </row>
    <row r="24" spans="1:24" hidden="1" x14ac:dyDescent="0.25">
      <c r="A24" t="s">
        <v>34</v>
      </c>
      <c r="B24" t="s">
        <v>46</v>
      </c>
      <c r="C24" t="s">
        <v>37</v>
      </c>
      <c r="D24" s="1">
        <v>0.1111111111111111</v>
      </c>
      <c r="E24" s="1">
        <v>0.5</v>
      </c>
      <c r="F24" s="1">
        <v>1</v>
      </c>
      <c r="G24" s="1"/>
      <c r="H24" s="1"/>
      <c r="K24" s="8" t="s">
        <v>83</v>
      </c>
      <c r="M24"/>
    </row>
    <row r="25" spans="1:24" hidden="1" x14ac:dyDescent="0.25">
      <c r="A25" t="s">
        <v>34</v>
      </c>
      <c r="B25" t="s">
        <v>46</v>
      </c>
      <c r="C25" t="s">
        <v>38</v>
      </c>
      <c r="D25" s="1">
        <v>0.22222222222222221</v>
      </c>
      <c r="E25" s="1">
        <v>0.33333333333333331</v>
      </c>
      <c r="F25" s="1">
        <v>1.2222222222222223</v>
      </c>
      <c r="G25" s="1"/>
      <c r="H25" s="1"/>
      <c r="K25" s="8" t="s">
        <v>83</v>
      </c>
      <c r="M25"/>
    </row>
    <row r="26" spans="1:24" hidden="1" x14ac:dyDescent="0.25">
      <c r="A26" s="2" t="s">
        <v>34</v>
      </c>
      <c r="B26" s="2" t="s">
        <v>46</v>
      </c>
      <c r="C26" s="2" t="s">
        <v>39</v>
      </c>
      <c r="D26" s="3">
        <v>-0.61111111111111116</v>
      </c>
      <c r="E26" s="3">
        <v>0</v>
      </c>
      <c r="F26" s="3">
        <v>0.61111111111111116</v>
      </c>
      <c r="G26" s="3"/>
      <c r="H26" s="3"/>
      <c r="I26" s="2"/>
      <c r="J26" s="2"/>
      <c r="K26" s="18" t="s">
        <v>83</v>
      </c>
      <c r="L26" s="3"/>
      <c r="M26" s="2"/>
      <c r="N26" s="3"/>
      <c r="O26" s="3"/>
      <c r="P26" s="3"/>
      <c r="Q26" s="3"/>
      <c r="R26" s="3"/>
    </row>
    <row r="27" spans="1:24" x14ac:dyDescent="0.25">
      <c r="A27" t="s">
        <v>34</v>
      </c>
      <c r="B27" t="s">
        <v>45</v>
      </c>
      <c r="C27" t="s">
        <v>35</v>
      </c>
      <c r="D27" s="1">
        <v>-5.5555555555555552E-2</v>
      </c>
      <c r="E27" s="1">
        <v>0.85714285714285721</v>
      </c>
      <c r="F27" s="1">
        <v>-5.5555555555555552E-2</v>
      </c>
      <c r="G27" s="1">
        <v>1.2777777777777777</v>
      </c>
      <c r="H27" s="1">
        <v>1.5793650793650795</v>
      </c>
      <c r="K27">
        <v>26</v>
      </c>
      <c r="L27" s="53">
        <v>1934.9983999999999</v>
      </c>
      <c r="M27"/>
      <c r="N27" s="53"/>
      <c r="O27" s="1" t="s">
        <v>91</v>
      </c>
      <c r="S27" s="53"/>
    </row>
    <row r="28" spans="1:24" x14ac:dyDescent="0.25">
      <c r="A28" t="s">
        <v>34</v>
      </c>
      <c r="B28" t="s">
        <v>45</v>
      </c>
      <c r="C28" t="s">
        <v>36</v>
      </c>
      <c r="D28" s="1">
        <v>0.33333333333333331</v>
      </c>
      <c r="E28" s="1">
        <v>0</v>
      </c>
      <c r="F28" s="1">
        <v>0.27777777777777779</v>
      </c>
      <c r="G28" s="1"/>
      <c r="H28" s="1"/>
      <c r="K28">
        <v>28</v>
      </c>
      <c r="L28" s="53">
        <v>1416.1864</v>
      </c>
      <c r="M28" s="19">
        <v>26</v>
      </c>
      <c r="N28" s="53">
        <v>1934.9983999999999</v>
      </c>
      <c r="Q28" s="1">
        <f>N28/N31</f>
        <v>10.876545763595974</v>
      </c>
      <c r="R28" s="1">
        <f>POWER(Q28,1/3)</f>
        <v>2.2156287767872129</v>
      </c>
      <c r="S28" s="53">
        <f>N28</f>
        <v>1934.9983999999999</v>
      </c>
      <c r="T28" s="51">
        <f>100*INT((S28+50)/100)</f>
        <v>1900</v>
      </c>
      <c r="U28" s="16" cm="1">
        <f t="array" ref="U28:X28">TRANSPOSE(T28:T31)</f>
        <v>1900</v>
      </c>
      <c r="V28" s="16">
        <v>900</v>
      </c>
      <c r="W28" s="16">
        <v>400</v>
      </c>
      <c r="X28" s="16">
        <v>200</v>
      </c>
    </row>
    <row r="29" spans="1:24" x14ac:dyDescent="0.25">
      <c r="A29" t="s">
        <v>34</v>
      </c>
      <c r="B29" t="s">
        <v>45</v>
      </c>
      <c r="C29" t="s">
        <v>37</v>
      </c>
      <c r="D29" s="1">
        <v>-0.3888888888888889</v>
      </c>
      <c r="E29" s="1">
        <v>0.22222222222222221</v>
      </c>
      <c r="F29" s="1">
        <v>-0.1111111111111111</v>
      </c>
      <c r="G29" s="1"/>
      <c r="H29" s="1"/>
      <c r="K29">
        <v>37</v>
      </c>
      <c r="L29" s="53">
        <v>356.48</v>
      </c>
      <c r="M29" s="19">
        <v>30</v>
      </c>
      <c r="N29" s="53">
        <v>1046.396</v>
      </c>
      <c r="P29" s="1">
        <f>N28/N29</f>
        <v>1.8492027874724293</v>
      </c>
      <c r="S29" s="53">
        <f>S28/R28</f>
        <v>873.34052539516892</v>
      </c>
      <c r="T29" s="51">
        <f t="shared" ref="T29:T31" si="4">100*INT((S29+50)/100)</f>
        <v>900</v>
      </c>
      <c r="U29" s="16"/>
      <c r="V29" s="16"/>
      <c r="W29" s="16"/>
      <c r="X29" s="16"/>
    </row>
    <row r="30" spans="1:24" x14ac:dyDescent="0.25">
      <c r="A30" t="s">
        <v>34</v>
      </c>
      <c r="B30" t="s">
        <v>45</v>
      </c>
      <c r="C30" t="s">
        <v>38</v>
      </c>
      <c r="D30" s="1">
        <v>-0.3888888888888889</v>
      </c>
      <c r="E30" s="1">
        <v>0</v>
      </c>
      <c r="F30" s="1">
        <v>-0.5</v>
      </c>
      <c r="G30" s="1"/>
      <c r="H30" s="1"/>
      <c r="K30">
        <v>42</v>
      </c>
      <c r="L30" s="53">
        <v>177.90559999999999</v>
      </c>
      <c r="M30" s="19">
        <v>35</v>
      </c>
      <c r="N30" s="53">
        <v>485.85039999999998</v>
      </c>
      <c r="O30" s="14"/>
      <c r="P30" s="1">
        <f t="shared" ref="P30:P31" si="5">N29/N30</f>
        <v>2.153741151597282</v>
      </c>
      <c r="S30" s="53">
        <f>S29/R28</f>
        <v>394.1727669115952</v>
      </c>
      <c r="T30" s="51">
        <f t="shared" si="4"/>
        <v>400</v>
      </c>
      <c r="U30" s="16"/>
      <c r="V30" s="16"/>
      <c r="W30" s="16"/>
      <c r="X30" s="16"/>
    </row>
    <row r="31" spans="1:24" x14ac:dyDescent="0.25">
      <c r="A31" s="2" t="s">
        <v>34</v>
      </c>
      <c r="B31" s="2" t="s">
        <v>45</v>
      </c>
      <c r="C31" s="2" t="s">
        <v>39</v>
      </c>
      <c r="D31" s="3">
        <v>-0.1111111111111111</v>
      </c>
      <c r="E31" s="3">
        <v>0.5</v>
      </c>
      <c r="F31" s="3">
        <v>-0.61111111111111116</v>
      </c>
      <c r="G31" s="3"/>
      <c r="H31" s="3"/>
      <c r="I31" s="2"/>
      <c r="J31" s="2"/>
      <c r="K31" s="2">
        <v>43</v>
      </c>
      <c r="L31" s="55">
        <v>156.53200000000001</v>
      </c>
      <c r="M31" s="21">
        <v>42</v>
      </c>
      <c r="N31" s="55">
        <v>177.90559999999999</v>
      </c>
      <c r="O31" s="3"/>
      <c r="P31" s="3">
        <f t="shared" si="5"/>
        <v>2.7309449505805325</v>
      </c>
      <c r="Q31" s="3"/>
      <c r="R31" s="3"/>
      <c r="S31" s="55">
        <f>S30/R28</f>
        <v>177.90560000000002</v>
      </c>
      <c r="T31" s="52">
        <f t="shared" si="4"/>
        <v>200</v>
      </c>
      <c r="U31" s="2"/>
      <c r="V31" s="2"/>
      <c r="W31" s="2"/>
      <c r="X31" s="2"/>
    </row>
    <row r="32" spans="1:24" x14ac:dyDescent="0.25">
      <c r="A32" t="s">
        <v>34</v>
      </c>
      <c r="B32" t="s">
        <v>44</v>
      </c>
      <c r="C32" t="s">
        <v>35</v>
      </c>
      <c r="D32" s="1">
        <v>-0.22222222222222221</v>
      </c>
      <c r="E32" s="1">
        <v>0.5</v>
      </c>
      <c r="F32" s="1">
        <v>-0.22222222222222221</v>
      </c>
      <c r="G32" s="1">
        <v>0.83333333333333337</v>
      </c>
      <c r="H32" s="1">
        <v>0.5</v>
      </c>
      <c r="K32">
        <v>30</v>
      </c>
      <c r="L32" s="53">
        <v>5550.1751999999997</v>
      </c>
      <c r="M32"/>
      <c r="N32" s="53"/>
      <c r="S32" s="53"/>
    </row>
    <row r="33" spans="1:24" x14ac:dyDescent="0.25">
      <c r="A33" t="s">
        <v>34</v>
      </c>
      <c r="B33" t="s">
        <v>44</v>
      </c>
      <c r="C33" t="s">
        <v>36</v>
      </c>
      <c r="D33" s="1">
        <v>5.5555555555555552E-2</v>
      </c>
      <c r="E33" s="1">
        <v>0</v>
      </c>
      <c r="F33" s="1">
        <v>-0.16666666666666666</v>
      </c>
      <c r="G33" s="1"/>
      <c r="H33" s="1"/>
      <c r="K33">
        <v>32</v>
      </c>
      <c r="L33" s="53">
        <v>3790.248</v>
      </c>
      <c r="M33">
        <v>32</v>
      </c>
      <c r="N33" s="53">
        <v>3790.248</v>
      </c>
      <c r="Q33" s="1">
        <f>N33/N36</f>
        <v>7.9271734929316828</v>
      </c>
      <c r="R33" s="1">
        <f>POWER(Q33,1/3)</f>
        <v>1.9939126150813737</v>
      </c>
      <c r="S33" s="53">
        <f>N33</f>
        <v>3790.248</v>
      </c>
      <c r="T33" s="51">
        <f>100*INT((S33+50)/100)</f>
        <v>3800</v>
      </c>
      <c r="U33" s="16" cm="1">
        <f t="array" ref="U33:X33">TRANSPOSE(T33:T36)</f>
        <v>3800</v>
      </c>
      <c r="V33" s="16">
        <v>1900</v>
      </c>
      <c r="W33" s="16">
        <v>1000</v>
      </c>
      <c r="X33" s="16">
        <v>500</v>
      </c>
    </row>
    <row r="34" spans="1:24" x14ac:dyDescent="0.25">
      <c r="A34" t="s">
        <v>34</v>
      </c>
      <c r="B34" t="s">
        <v>44</v>
      </c>
      <c r="C34" t="s">
        <v>37</v>
      </c>
      <c r="D34" s="1">
        <v>-0.1111111111111111</v>
      </c>
      <c r="E34" s="1">
        <v>0</v>
      </c>
      <c r="F34" s="1">
        <v>-0.27777777777777779</v>
      </c>
      <c r="G34" s="1"/>
      <c r="H34" s="1"/>
      <c r="K34">
        <v>36</v>
      </c>
      <c r="L34" s="53">
        <v>1820.6687999999999</v>
      </c>
      <c r="M34">
        <v>36</v>
      </c>
      <c r="N34" s="53">
        <v>1820.6687999999999</v>
      </c>
      <c r="P34" s="1">
        <f>N33/N34</f>
        <v>2.0817888459449629</v>
      </c>
      <c r="S34" s="53">
        <f>S33/R33</f>
        <v>1900.9097847777628</v>
      </c>
      <c r="T34" s="51">
        <f t="shared" ref="T34:T36" si="6">100*INT((S34+50)/100)</f>
        <v>1900</v>
      </c>
      <c r="U34" s="16"/>
      <c r="V34" s="16"/>
      <c r="W34" s="16"/>
      <c r="X34" s="16"/>
    </row>
    <row r="35" spans="1:24" x14ac:dyDescent="0.25">
      <c r="A35" t="s">
        <v>34</v>
      </c>
      <c r="B35" t="s">
        <v>44</v>
      </c>
      <c r="C35" t="s">
        <v>38</v>
      </c>
      <c r="D35" s="1">
        <v>-0.22222222222222221</v>
      </c>
      <c r="E35" s="1">
        <v>0</v>
      </c>
      <c r="F35" s="1">
        <v>-0.5</v>
      </c>
      <c r="G35" s="1"/>
      <c r="H35" s="1"/>
      <c r="K35">
        <v>40</v>
      </c>
      <c r="L35" s="53">
        <v>853.62</v>
      </c>
      <c r="M35" s="19">
        <v>39</v>
      </c>
      <c r="N35" s="53">
        <v>1032.8968</v>
      </c>
      <c r="P35" s="1">
        <f t="shared" ref="P35:P36" si="7">N34/N35</f>
        <v>1.7626821963239696</v>
      </c>
      <c r="S35" s="53">
        <f>S34/R33</f>
        <v>953.35661673427171</v>
      </c>
      <c r="T35" s="51">
        <f t="shared" si="6"/>
        <v>1000</v>
      </c>
      <c r="U35" s="16"/>
      <c r="V35" s="16"/>
      <c r="W35" s="16"/>
      <c r="X35" s="16"/>
    </row>
    <row r="36" spans="1:24" x14ac:dyDescent="0.25">
      <c r="A36" s="2" t="s">
        <v>34</v>
      </c>
      <c r="B36" s="2" t="s">
        <v>44</v>
      </c>
      <c r="C36" s="2" t="s">
        <v>39</v>
      </c>
      <c r="D36" s="3">
        <v>-0.22222222222222221</v>
      </c>
      <c r="E36" s="3">
        <v>0</v>
      </c>
      <c r="F36" s="3">
        <v>-0.72222222222222221</v>
      </c>
      <c r="G36" s="3"/>
      <c r="H36" s="3"/>
      <c r="I36" s="2"/>
      <c r="J36" s="2"/>
      <c r="K36" s="2">
        <v>44</v>
      </c>
      <c r="L36" s="55">
        <v>395.20479999999998</v>
      </c>
      <c r="M36" s="21">
        <v>43</v>
      </c>
      <c r="N36" s="55">
        <v>478.1336</v>
      </c>
      <c r="O36" s="3"/>
      <c r="P36" s="3">
        <f t="shared" si="7"/>
        <v>2.1602681760913685</v>
      </c>
      <c r="Q36" s="3"/>
      <c r="R36" s="3"/>
      <c r="S36" s="55">
        <f>S35/R33</f>
        <v>478.13360000000011</v>
      </c>
      <c r="T36" s="52">
        <f t="shared" si="6"/>
        <v>500</v>
      </c>
      <c r="U36" s="2"/>
      <c r="V36" s="2"/>
      <c r="W36" s="2"/>
      <c r="X36" s="2"/>
    </row>
    <row r="37" spans="1:24" hidden="1" x14ac:dyDescent="0.25">
      <c r="A37" t="s">
        <v>34</v>
      </c>
      <c r="B37" t="s">
        <v>43</v>
      </c>
      <c r="C37" t="s">
        <v>35</v>
      </c>
      <c r="D37" s="1">
        <v>0.16666666666666666</v>
      </c>
      <c r="E37" s="1">
        <v>0.66666666666666674</v>
      </c>
      <c r="F37" s="1">
        <v>0.16666666666666666</v>
      </c>
      <c r="G37" s="1">
        <v>0.55555555555555558</v>
      </c>
      <c r="H37" s="1">
        <v>1.4666666666666668</v>
      </c>
      <c r="K37" s="8" t="s">
        <v>83</v>
      </c>
    </row>
    <row r="38" spans="1:24" hidden="1" x14ac:dyDescent="0.25">
      <c r="A38" t="s">
        <v>34</v>
      </c>
      <c r="B38" t="s">
        <v>43</v>
      </c>
      <c r="C38" t="s">
        <v>36</v>
      </c>
      <c r="D38" s="1">
        <v>5.5555555555555552E-2</v>
      </c>
      <c r="E38" s="1">
        <v>0.8</v>
      </c>
      <c r="F38" s="1">
        <v>0.22222222222222221</v>
      </c>
      <c r="G38" s="1"/>
      <c r="H38" s="1"/>
      <c r="K38" s="8" t="s">
        <v>83</v>
      </c>
    </row>
    <row r="39" spans="1:24" hidden="1" x14ac:dyDescent="0.25">
      <c r="A39" t="s">
        <v>34</v>
      </c>
      <c r="B39" t="s">
        <v>43</v>
      </c>
      <c r="C39" t="s">
        <v>37</v>
      </c>
      <c r="D39" s="1">
        <v>-5.5555555555555552E-2</v>
      </c>
      <c r="E39" s="1">
        <v>0</v>
      </c>
      <c r="F39" s="1">
        <v>0.16666666666666666</v>
      </c>
      <c r="G39" s="1"/>
      <c r="H39" s="1"/>
      <c r="K39" s="8" t="s">
        <v>83</v>
      </c>
    </row>
    <row r="40" spans="1:24" hidden="1" x14ac:dyDescent="0.25">
      <c r="A40" t="s">
        <v>34</v>
      </c>
      <c r="B40" t="s">
        <v>43</v>
      </c>
      <c r="C40" t="s">
        <v>38</v>
      </c>
      <c r="D40" s="1">
        <v>-0.1111111111111111</v>
      </c>
      <c r="E40" s="1">
        <v>0</v>
      </c>
      <c r="F40" s="1">
        <v>5.5555555555555552E-2</v>
      </c>
      <c r="G40" s="1"/>
      <c r="H40" s="1"/>
      <c r="K40" s="8" t="s">
        <v>83</v>
      </c>
    </row>
    <row r="41" spans="1:24" hidden="1" x14ac:dyDescent="0.25">
      <c r="A41" s="2" t="s">
        <v>34</v>
      </c>
      <c r="B41" s="2" t="s">
        <v>43</v>
      </c>
      <c r="C41" s="2" t="s">
        <v>39</v>
      </c>
      <c r="D41" s="3">
        <v>-0.16666666666666666</v>
      </c>
      <c r="E41" s="3">
        <v>0</v>
      </c>
      <c r="F41" s="3">
        <v>-0.1111111111111111</v>
      </c>
      <c r="G41" s="3"/>
      <c r="H41" s="3"/>
      <c r="I41" s="2"/>
      <c r="J41" s="2"/>
      <c r="K41" s="18" t="s">
        <v>83</v>
      </c>
      <c r="L41" s="3"/>
      <c r="M41" s="3"/>
      <c r="N41" s="3"/>
      <c r="O41" s="3"/>
      <c r="P41" s="3"/>
      <c r="Q41" s="3"/>
      <c r="R41" s="3"/>
    </row>
    <row r="42" spans="1:24" x14ac:dyDescent="0.25">
      <c r="A42" t="s">
        <v>34</v>
      </c>
      <c r="B42" t="s">
        <v>41</v>
      </c>
      <c r="C42" t="s">
        <v>35</v>
      </c>
      <c r="D42" s="1">
        <v>0.27777777777777779</v>
      </c>
      <c r="E42" s="1">
        <v>0.2857142857142857</v>
      </c>
      <c r="F42" s="1">
        <v>0.27777777777777779</v>
      </c>
      <c r="G42" s="1">
        <v>1.2222222222222223</v>
      </c>
      <c r="H42" s="1">
        <v>0.68571428571428572</v>
      </c>
      <c r="K42">
        <v>30</v>
      </c>
      <c r="L42" s="53">
        <v>3515.7440000000001</v>
      </c>
      <c r="M42"/>
      <c r="N42" s="53"/>
      <c r="S42" s="53"/>
    </row>
    <row r="43" spans="1:24" x14ac:dyDescent="0.25">
      <c r="A43" t="s">
        <v>34</v>
      </c>
      <c r="B43" t="s">
        <v>41</v>
      </c>
      <c r="C43" t="s">
        <v>36</v>
      </c>
      <c r="D43" s="1">
        <v>0.33333333333333331</v>
      </c>
      <c r="E43" s="1">
        <v>0.40000000000000008</v>
      </c>
      <c r="F43" s="1">
        <v>0.61111111111111116</v>
      </c>
      <c r="G43" s="1"/>
      <c r="H43" s="1"/>
      <c r="K43">
        <v>32</v>
      </c>
      <c r="L43" s="53">
        <v>2502.1912000000002</v>
      </c>
      <c r="M43" s="19">
        <v>33</v>
      </c>
      <c r="N43" s="53">
        <v>2112.8696</v>
      </c>
      <c r="Q43" s="1">
        <f>N43/N46</f>
        <v>6.404715713710635</v>
      </c>
      <c r="R43" s="1">
        <f>POWER(Q43,1/3)</f>
        <v>1.8570914299094554</v>
      </c>
      <c r="S43" s="53">
        <f>N43</f>
        <v>2112.8696</v>
      </c>
      <c r="T43" s="51">
        <f>100*INT((S43+50)/100)</f>
        <v>2100</v>
      </c>
      <c r="U43" s="16" cm="1">
        <f t="array" ref="U43:X43">TRANSPOSE(T43:T46)</f>
        <v>2100</v>
      </c>
      <c r="V43" s="16">
        <v>1100</v>
      </c>
      <c r="W43" s="16">
        <v>600</v>
      </c>
      <c r="X43" s="16">
        <v>300</v>
      </c>
    </row>
    <row r="44" spans="1:24" x14ac:dyDescent="0.25">
      <c r="A44" t="s">
        <v>34</v>
      </c>
      <c r="B44" t="s">
        <v>41</v>
      </c>
      <c r="C44" t="s">
        <v>37</v>
      </c>
      <c r="D44" s="1">
        <v>0.16666666666666666</v>
      </c>
      <c r="E44" s="1">
        <v>0</v>
      </c>
      <c r="F44" s="1">
        <v>0.77777777777777779</v>
      </c>
      <c r="G44" s="1"/>
      <c r="H44" s="1"/>
      <c r="K44">
        <v>36</v>
      </c>
      <c r="L44" s="53">
        <v>1289.2248</v>
      </c>
      <c r="M44" s="19">
        <v>37</v>
      </c>
      <c r="N44" s="53">
        <v>1100.9336000000001</v>
      </c>
      <c r="P44" s="1">
        <f>N43/N44</f>
        <v>1.9191617005784907</v>
      </c>
      <c r="S44" s="53">
        <f>S43/R43</f>
        <v>1137.7305209485648</v>
      </c>
      <c r="T44" s="51">
        <f t="shared" ref="T44:T46" si="8">100*INT((S44+50)/100)</f>
        <v>1100</v>
      </c>
      <c r="U44" s="16"/>
      <c r="V44" s="16"/>
      <c r="W44" s="16"/>
      <c r="X44" s="16"/>
    </row>
    <row r="45" spans="1:24" x14ac:dyDescent="0.25">
      <c r="A45" t="s">
        <v>34</v>
      </c>
      <c r="B45" t="s">
        <v>41</v>
      </c>
      <c r="C45" t="s">
        <v>38</v>
      </c>
      <c r="D45" s="1">
        <v>-0.16666666666666666</v>
      </c>
      <c r="E45" s="1">
        <v>0</v>
      </c>
      <c r="F45" s="1">
        <v>0.61111111111111116</v>
      </c>
      <c r="G45" s="1"/>
      <c r="H45" s="1"/>
      <c r="K45">
        <v>40</v>
      </c>
      <c r="L45" s="53">
        <v>673.2912</v>
      </c>
      <c r="M45">
        <v>40</v>
      </c>
      <c r="N45" s="53">
        <v>673.2912</v>
      </c>
      <c r="P45" s="1">
        <f t="shared" ref="P45:P46" si="9">N44/N45</f>
        <v>1.6351522194260077</v>
      </c>
      <c r="S45" s="53">
        <f>S44/R43</f>
        <v>612.64109166883406</v>
      </c>
      <c r="T45" s="51">
        <f t="shared" si="8"/>
        <v>600</v>
      </c>
      <c r="U45" s="16"/>
      <c r="V45" s="16"/>
      <c r="W45" s="16"/>
      <c r="X45" s="16"/>
    </row>
    <row r="46" spans="1:24" x14ac:dyDescent="0.25">
      <c r="A46" s="2" t="s">
        <v>34</v>
      </c>
      <c r="B46" s="2" t="s">
        <v>41</v>
      </c>
      <c r="C46" s="2" t="s">
        <v>39</v>
      </c>
      <c r="D46" s="3">
        <v>-0.27777777777777779</v>
      </c>
      <c r="E46" s="3">
        <v>0</v>
      </c>
      <c r="F46" s="3">
        <v>0.33333333333333337</v>
      </c>
      <c r="G46" s="3"/>
      <c r="H46" s="3"/>
      <c r="I46" s="2"/>
      <c r="J46" s="2"/>
      <c r="K46" s="2">
        <v>44</v>
      </c>
      <c r="L46" s="55">
        <v>329.89280000000002</v>
      </c>
      <c r="M46" s="2">
        <v>44</v>
      </c>
      <c r="N46" s="55">
        <v>329.89280000000002</v>
      </c>
      <c r="O46" s="3"/>
      <c r="P46" s="3">
        <f t="shared" si="9"/>
        <v>2.0409393596950283</v>
      </c>
      <c r="Q46" s="3"/>
      <c r="R46" s="3"/>
      <c r="S46" s="55">
        <f>S45/R43</f>
        <v>329.89280000000002</v>
      </c>
      <c r="T46" s="52">
        <f t="shared" si="8"/>
        <v>300</v>
      </c>
      <c r="U46" s="2"/>
      <c r="V46" s="2"/>
      <c r="W46" s="2"/>
      <c r="X46" s="2"/>
    </row>
    <row r="47" spans="1:24" hidden="1" x14ac:dyDescent="0.25">
      <c r="A47" t="s">
        <v>40</v>
      </c>
      <c r="B47" t="s">
        <v>48</v>
      </c>
      <c r="C47" t="s">
        <v>35</v>
      </c>
      <c r="D47" s="1">
        <v>0.1111111111111111</v>
      </c>
      <c r="E47" s="1">
        <v>0.66666666666666663</v>
      </c>
      <c r="F47" s="1">
        <v>0.1111111111111111</v>
      </c>
      <c r="G47" s="1">
        <v>0.49999999999999994</v>
      </c>
      <c r="H47" s="1">
        <v>1.4666666666666668</v>
      </c>
      <c r="I47" s="1">
        <v>8.42</v>
      </c>
      <c r="J47" s="1">
        <v>0.43</v>
      </c>
      <c r="K47">
        <v>32</v>
      </c>
      <c r="L47" s="1">
        <v>9941.6016</v>
      </c>
      <c r="M47">
        <v>32</v>
      </c>
      <c r="N47" s="1">
        <v>9941.6016</v>
      </c>
      <c r="Q47" s="1">
        <f>N47/N50</f>
        <v>10.112560502836757</v>
      </c>
      <c r="R47" s="1">
        <f>POWER(Q47,1/3)</f>
        <v>2.1624880240146158</v>
      </c>
    </row>
    <row r="48" spans="1:24" hidden="1" x14ac:dyDescent="0.25">
      <c r="A48" t="s">
        <v>40</v>
      </c>
      <c r="B48" t="s">
        <v>48</v>
      </c>
      <c r="C48" t="s">
        <v>36</v>
      </c>
      <c r="D48" s="1">
        <v>-5.5555555555555552E-2</v>
      </c>
      <c r="E48" s="1">
        <v>0.8</v>
      </c>
      <c r="F48" s="1">
        <v>5.5555555555555552E-2</v>
      </c>
      <c r="G48" s="1"/>
      <c r="H48" s="1"/>
      <c r="K48">
        <v>36</v>
      </c>
      <c r="L48" s="1">
        <v>4624.6567999999997</v>
      </c>
      <c r="M48">
        <v>36</v>
      </c>
      <c r="N48" s="1">
        <v>4624.6567999999997</v>
      </c>
      <c r="P48" s="1">
        <f>N47/N48</f>
        <v>2.1496950000700594</v>
      </c>
    </row>
    <row r="49" spans="1:18" hidden="1" x14ac:dyDescent="0.25">
      <c r="A49" t="s">
        <v>40</v>
      </c>
      <c r="B49" t="s">
        <v>48</v>
      </c>
      <c r="C49" t="s">
        <v>37</v>
      </c>
      <c r="D49" s="1">
        <v>-0.22222222222222221</v>
      </c>
      <c r="E49" s="1">
        <v>0</v>
      </c>
      <c r="F49" s="1">
        <v>-0.16666666666666666</v>
      </c>
      <c r="G49" s="1"/>
      <c r="H49" s="1"/>
      <c r="K49">
        <v>40</v>
      </c>
      <c r="L49" s="1">
        <v>2141.5711999999999</v>
      </c>
      <c r="M49">
        <v>40</v>
      </c>
      <c r="N49" s="1">
        <v>2141.5711999999999</v>
      </c>
      <c r="P49" s="1">
        <f t="shared" ref="P49:P50" si="10">N48/N49</f>
        <v>2.1594690851277791</v>
      </c>
    </row>
    <row r="50" spans="1:18" hidden="1" x14ac:dyDescent="0.25">
      <c r="A50" t="s">
        <v>40</v>
      </c>
      <c r="B50" t="s">
        <v>48</v>
      </c>
      <c r="C50" t="s">
        <v>38</v>
      </c>
      <c r="D50" s="1">
        <v>-0.1111111111111111</v>
      </c>
      <c r="E50" s="1">
        <v>0</v>
      </c>
      <c r="F50" s="1">
        <v>-0.27777777777777779</v>
      </c>
      <c r="G50" s="1"/>
      <c r="H50" s="1"/>
      <c r="I50">
        <v>3.32</v>
      </c>
      <c r="J50">
        <v>0.52</v>
      </c>
      <c r="K50">
        <v>44</v>
      </c>
      <c r="L50" s="1">
        <v>983.09439999999995</v>
      </c>
      <c r="M50">
        <v>44</v>
      </c>
      <c r="N50" s="1">
        <v>983.09439999999995</v>
      </c>
      <c r="P50" s="1">
        <f t="shared" si="10"/>
        <v>2.1783983308215364</v>
      </c>
    </row>
    <row r="51" spans="1:18" x14ac:dyDescent="0.25">
      <c r="A51" s="2"/>
      <c r="B51" s="2"/>
      <c r="C51" s="2"/>
      <c r="D51" s="3"/>
      <c r="E51" s="3"/>
      <c r="F51" s="3"/>
      <c r="G51" s="3"/>
      <c r="H51" s="3"/>
      <c r="I51" s="2"/>
      <c r="J51" s="2"/>
      <c r="K51" s="2"/>
      <c r="L51" s="3"/>
      <c r="M51" s="2"/>
      <c r="N51" s="3"/>
      <c r="O51" s="3"/>
      <c r="P51" s="3"/>
      <c r="Q51" s="3"/>
      <c r="R51" s="3"/>
    </row>
    <row r="52" spans="1:18" hidden="1" x14ac:dyDescent="0.25">
      <c r="A52" t="s">
        <v>40</v>
      </c>
      <c r="B52" t="s">
        <v>47</v>
      </c>
      <c r="C52" t="s">
        <v>35</v>
      </c>
      <c r="D52" s="1">
        <v>0.27777777777777779</v>
      </c>
      <c r="E52" s="1">
        <v>0.2857142857142857</v>
      </c>
      <c r="F52" s="1">
        <v>0.27777777777777779</v>
      </c>
      <c r="G52" s="1">
        <v>0.77777777777777768</v>
      </c>
      <c r="H52" s="1">
        <v>0.68571428571428572</v>
      </c>
      <c r="I52">
        <v>8.32</v>
      </c>
      <c r="J52">
        <v>0.35</v>
      </c>
      <c r="K52">
        <v>28</v>
      </c>
      <c r="L52" s="1">
        <v>7871.5472</v>
      </c>
      <c r="M52">
        <v>28</v>
      </c>
      <c r="N52" s="1">
        <v>7871.5472</v>
      </c>
      <c r="Q52" s="1">
        <f>N52/N55</f>
        <v>18.355269515254964</v>
      </c>
      <c r="R52" s="1">
        <f>POWER(Q52,1/3)</f>
        <v>2.6378712137278364</v>
      </c>
    </row>
    <row r="53" spans="1:18" hidden="1" x14ac:dyDescent="0.25">
      <c r="A53" t="s">
        <v>40</v>
      </c>
      <c r="B53" t="s">
        <v>47</v>
      </c>
      <c r="C53" t="s">
        <v>36</v>
      </c>
      <c r="D53" s="1">
        <v>-0.1111111111111111</v>
      </c>
      <c r="E53" s="1">
        <v>0</v>
      </c>
      <c r="F53" s="1">
        <v>0.16666666666666669</v>
      </c>
      <c r="G53" s="1"/>
      <c r="H53" s="1"/>
      <c r="K53">
        <v>36</v>
      </c>
      <c r="L53" s="1">
        <v>2429.3375999999998</v>
      </c>
      <c r="M53">
        <v>36</v>
      </c>
      <c r="N53" s="1">
        <v>2429.3375999999998</v>
      </c>
      <c r="P53" s="1">
        <f>N52/N53</f>
        <v>3.2402030907519812</v>
      </c>
    </row>
    <row r="54" spans="1:18" hidden="1" x14ac:dyDescent="0.25">
      <c r="A54" t="s">
        <v>40</v>
      </c>
      <c r="B54" t="s">
        <v>47</v>
      </c>
      <c r="C54" t="s">
        <v>37</v>
      </c>
      <c r="D54" s="1">
        <v>5.5555555555555552E-2</v>
      </c>
      <c r="E54" s="1">
        <v>0</v>
      </c>
      <c r="F54" s="1">
        <v>0.22222222222222224</v>
      </c>
      <c r="G54" s="1"/>
      <c r="H54" s="1"/>
      <c r="K54">
        <v>40</v>
      </c>
      <c r="L54" s="1">
        <v>1259.922</v>
      </c>
      <c r="M54">
        <v>40</v>
      </c>
      <c r="N54" s="1">
        <v>1259.922</v>
      </c>
      <c r="P54" s="1">
        <f t="shared" ref="P54:P55" si="11">N53/N54</f>
        <v>1.9281650768857117</v>
      </c>
    </row>
    <row r="55" spans="1:18" hidden="1" x14ac:dyDescent="0.25">
      <c r="A55" t="s">
        <v>40</v>
      </c>
      <c r="B55" t="s">
        <v>47</v>
      </c>
      <c r="C55" t="s">
        <v>38</v>
      </c>
      <c r="D55" s="1">
        <v>-0.33333333333333331</v>
      </c>
      <c r="E55" s="1">
        <v>0.40000000000000008</v>
      </c>
      <c r="F55" s="1">
        <v>-0.11111111111111108</v>
      </c>
      <c r="G55" s="1"/>
      <c r="H55" s="1"/>
      <c r="I55" s="1"/>
      <c r="J55" s="1"/>
      <c r="K55">
        <v>48</v>
      </c>
      <c r="L55" s="1">
        <v>284.58</v>
      </c>
      <c r="M55" s="19">
        <v>46</v>
      </c>
      <c r="N55" s="20">
        <v>428.84399999999999</v>
      </c>
      <c r="P55" s="1">
        <f t="shared" si="11"/>
        <v>2.9379494641408064</v>
      </c>
    </row>
    <row r="56" spans="1:18" x14ac:dyDescent="0.25">
      <c r="A56" s="2"/>
      <c r="B56" s="2"/>
      <c r="C56" s="2"/>
      <c r="D56" s="3"/>
      <c r="E56" s="3"/>
      <c r="F56" s="3"/>
      <c r="G56" s="3"/>
      <c r="H56" s="3"/>
      <c r="I56" s="2"/>
      <c r="J56" s="2"/>
      <c r="K56" s="2"/>
      <c r="L56" s="3"/>
      <c r="M56" s="2"/>
      <c r="N56" s="3"/>
      <c r="O56" s="3"/>
      <c r="P56" s="3"/>
      <c r="Q56" s="3"/>
      <c r="R56" s="3"/>
    </row>
    <row r="57" spans="1:18" hidden="1" x14ac:dyDescent="0.25">
      <c r="A57" t="s">
        <v>40</v>
      </c>
      <c r="B57" t="s">
        <v>46</v>
      </c>
      <c r="C57" t="s">
        <v>35</v>
      </c>
      <c r="D57" s="1">
        <v>0.33333333333333331</v>
      </c>
      <c r="E57" s="1">
        <v>0.5</v>
      </c>
      <c r="F57" s="1">
        <v>0.33333333333333331</v>
      </c>
      <c r="G57" s="1">
        <v>0.77777777777777768</v>
      </c>
      <c r="H57" s="1">
        <v>1.6428571428571428</v>
      </c>
      <c r="I57">
        <v>9.1300000000000008</v>
      </c>
      <c r="J57">
        <v>0.34</v>
      </c>
      <c r="K57" s="8" t="s">
        <v>83</v>
      </c>
      <c r="M57"/>
    </row>
    <row r="58" spans="1:18" hidden="1" x14ac:dyDescent="0.25">
      <c r="A58" t="s">
        <v>40</v>
      </c>
      <c r="B58" t="s">
        <v>46</v>
      </c>
      <c r="C58" t="s">
        <v>36</v>
      </c>
      <c r="D58" s="1">
        <v>-5.5555555555555552E-2</v>
      </c>
      <c r="E58" s="1">
        <v>0.85714285714285721</v>
      </c>
      <c r="F58" s="1">
        <v>0.27777777777777779</v>
      </c>
      <c r="G58" s="1"/>
      <c r="H58" s="1"/>
      <c r="I58" s="1"/>
      <c r="J58" s="1"/>
      <c r="K58" s="8" t="s">
        <v>83</v>
      </c>
      <c r="M58"/>
    </row>
    <row r="59" spans="1:18" hidden="1" x14ac:dyDescent="0.25">
      <c r="A59" t="s">
        <v>40</v>
      </c>
      <c r="B59" t="s">
        <v>46</v>
      </c>
      <c r="C59" t="s">
        <v>37</v>
      </c>
      <c r="D59" s="1">
        <v>0.1111111111111111</v>
      </c>
      <c r="E59" s="1">
        <v>0</v>
      </c>
      <c r="F59" s="1">
        <v>0.3888888888888889</v>
      </c>
      <c r="G59" s="1"/>
      <c r="H59" s="1"/>
      <c r="I59">
        <v>8.1300000000000008</v>
      </c>
      <c r="J59">
        <v>0.47</v>
      </c>
      <c r="K59" s="8" t="s">
        <v>83</v>
      </c>
    </row>
    <row r="60" spans="1:18" hidden="1" x14ac:dyDescent="0.25">
      <c r="A60" t="s">
        <v>40</v>
      </c>
      <c r="B60" t="s">
        <v>46</v>
      </c>
      <c r="C60" t="s">
        <v>38</v>
      </c>
      <c r="D60" s="1">
        <v>-0.27777777777777779</v>
      </c>
      <c r="E60" s="1">
        <v>0.2857142857142857</v>
      </c>
      <c r="F60" s="1">
        <v>0.1111111111111111</v>
      </c>
      <c r="G60" s="1"/>
      <c r="H60" s="1"/>
      <c r="I60" s="1"/>
      <c r="J60" s="1"/>
      <c r="K60" s="8" t="s">
        <v>83</v>
      </c>
    </row>
    <row r="61" spans="1:18" hidden="1" x14ac:dyDescent="0.25">
      <c r="A61" s="2"/>
      <c r="B61" s="2"/>
      <c r="C61" s="2"/>
      <c r="D61" s="3"/>
      <c r="E61" s="3"/>
      <c r="F61" s="3"/>
      <c r="G61" s="3"/>
      <c r="H61" s="3"/>
      <c r="I61" s="2"/>
      <c r="J61" s="2"/>
      <c r="K61" s="18" t="s">
        <v>83</v>
      </c>
      <c r="L61" s="3"/>
      <c r="M61" s="3"/>
      <c r="N61" s="3"/>
      <c r="O61" s="3"/>
      <c r="P61" s="3"/>
      <c r="Q61" s="3"/>
      <c r="R61" s="3"/>
    </row>
    <row r="62" spans="1:18" hidden="1" x14ac:dyDescent="0.25">
      <c r="A62" t="s">
        <v>40</v>
      </c>
      <c r="B62" t="s">
        <v>45</v>
      </c>
      <c r="C62" t="s">
        <v>35</v>
      </c>
      <c r="D62" s="1">
        <v>0</v>
      </c>
      <c r="E62" s="1">
        <v>1</v>
      </c>
      <c r="F62" s="1">
        <v>0</v>
      </c>
      <c r="G62" s="1">
        <v>0.61111111111111116</v>
      </c>
      <c r="H62" s="1">
        <v>1.8333333333333333</v>
      </c>
      <c r="I62">
        <v>7.71</v>
      </c>
      <c r="J62">
        <v>0.36</v>
      </c>
      <c r="K62">
        <v>28</v>
      </c>
      <c r="L62" s="1">
        <v>1216.6559999999999</v>
      </c>
      <c r="M62">
        <v>28</v>
      </c>
      <c r="N62" s="1">
        <v>1216.6559999999999</v>
      </c>
      <c r="Q62" s="1">
        <f>N62/N65</f>
        <v>6.0591403847073257</v>
      </c>
      <c r="R62" s="1">
        <f>POWER(Q62,1/3)</f>
        <v>1.8230713731970911</v>
      </c>
    </row>
    <row r="63" spans="1:18" hidden="1" x14ac:dyDescent="0.25">
      <c r="A63" t="s">
        <v>40</v>
      </c>
      <c r="B63" t="s">
        <v>45</v>
      </c>
      <c r="C63" t="s">
        <v>36</v>
      </c>
      <c r="D63" s="1">
        <v>-0.22222222222222221</v>
      </c>
      <c r="E63" s="1">
        <v>0.33333333333333331</v>
      </c>
      <c r="F63" s="1">
        <v>-0.22222222222222221</v>
      </c>
      <c r="G63" s="1"/>
      <c r="H63" s="1"/>
      <c r="I63" s="1"/>
      <c r="J63" s="1"/>
      <c r="K63">
        <v>36</v>
      </c>
      <c r="L63" s="1">
        <v>354.2192</v>
      </c>
      <c r="M63" s="19">
        <v>32</v>
      </c>
      <c r="N63" s="20">
        <v>651.33759999999995</v>
      </c>
      <c r="P63" s="1">
        <f>N62/N63</f>
        <v>1.8679345396304468</v>
      </c>
    </row>
    <row r="64" spans="1:18" hidden="1" x14ac:dyDescent="0.25">
      <c r="A64" t="s">
        <v>40</v>
      </c>
      <c r="B64" t="s">
        <v>45</v>
      </c>
      <c r="C64" t="s">
        <v>37</v>
      </c>
      <c r="D64" s="1">
        <v>-0.1111111111111111</v>
      </c>
      <c r="E64" s="1">
        <v>0.5</v>
      </c>
      <c r="F64" s="1">
        <v>-0.33333333333333331</v>
      </c>
      <c r="G64" s="1"/>
      <c r="H64" s="1"/>
      <c r="I64">
        <v>3.79</v>
      </c>
      <c r="J64">
        <v>0.45</v>
      </c>
      <c r="K64">
        <v>40</v>
      </c>
      <c r="L64" s="1">
        <v>200.79679999999999</v>
      </c>
      <c r="M64" s="19">
        <v>36</v>
      </c>
      <c r="N64" s="20">
        <v>354.2192</v>
      </c>
      <c r="P64" s="1">
        <f t="shared" ref="P64:P65" si="12">N63/N64</f>
        <v>1.8387981227443344</v>
      </c>
    </row>
    <row r="65" spans="1:18" hidden="1" x14ac:dyDescent="0.25">
      <c r="A65" t="s">
        <v>40</v>
      </c>
      <c r="B65" t="s">
        <v>45</v>
      </c>
      <c r="C65" t="s">
        <v>38</v>
      </c>
      <c r="D65" s="1">
        <v>-0.27777777777777779</v>
      </c>
      <c r="E65" s="1">
        <v>0</v>
      </c>
      <c r="F65" s="1">
        <v>-0.61111111111111116</v>
      </c>
      <c r="G65" s="1"/>
      <c r="H65" s="1"/>
      <c r="I65" s="1"/>
      <c r="J65" s="1"/>
      <c r="K65">
        <v>44</v>
      </c>
      <c r="L65" s="1">
        <v>118.396</v>
      </c>
      <c r="M65" s="19">
        <v>40</v>
      </c>
      <c r="N65" s="20">
        <v>200.79679999999999</v>
      </c>
      <c r="P65" s="1">
        <f t="shared" si="12"/>
        <v>1.7640679532741559</v>
      </c>
    </row>
    <row r="66" spans="1:18" x14ac:dyDescent="0.25">
      <c r="A66" s="2"/>
      <c r="B66" s="2"/>
      <c r="C66" s="2"/>
      <c r="D66" s="3"/>
      <c r="E66" s="3"/>
      <c r="F66" s="3"/>
      <c r="G66" s="3"/>
      <c r="H66" s="3"/>
      <c r="I66" s="2"/>
      <c r="J66" s="2"/>
      <c r="K66" s="2"/>
      <c r="L66" s="3"/>
      <c r="M66" s="3"/>
      <c r="N66" s="3"/>
      <c r="O66" s="3"/>
      <c r="P66" s="3"/>
      <c r="Q66" s="3"/>
      <c r="R66" s="3"/>
    </row>
    <row r="67" spans="1:18" hidden="1" x14ac:dyDescent="0.25">
      <c r="A67" t="s">
        <v>40</v>
      </c>
      <c r="B67" t="s">
        <v>44</v>
      </c>
      <c r="C67" t="s">
        <v>35</v>
      </c>
      <c r="D67" s="1">
        <v>-0.1111111111111111</v>
      </c>
      <c r="E67" s="1">
        <v>0.8</v>
      </c>
      <c r="F67" s="1">
        <v>-0.1111111111111111</v>
      </c>
      <c r="G67" s="1">
        <v>0.5</v>
      </c>
      <c r="H67" s="1">
        <v>2.038095238095238</v>
      </c>
      <c r="K67">
        <v>32</v>
      </c>
      <c r="L67" s="1">
        <v>3513.3679999999999</v>
      </c>
      <c r="M67">
        <v>32</v>
      </c>
      <c r="N67" s="1">
        <v>3513.3679999999999</v>
      </c>
      <c r="Q67" s="1">
        <f>N67/N70</f>
        <v>9.5893052098344906</v>
      </c>
      <c r="R67" s="1">
        <f>POWER(Q67,1/3)</f>
        <v>2.1245276152157104</v>
      </c>
    </row>
    <row r="68" spans="1:18" hidden="1" x14ac:dyDescent="0.25">
      <c r="A68" t="s">
        <v>40</v>
      </c>
      <c r="B68" t="s">
        <v>44</v>
      </c>
      <c r="C68" t="s">
        <v>36</v>
      </c>
      <c r="D68" s="1">
        <v>0.16666666666666666</v>
      </c>
      <c r="E68" s="1">
        <v>0.57142857142857151</v>
      </c>
      <c r="F68" s="1">
        <v>5.5555555555555552E-2</v>
      </c>
      <c r="G68" s="1"/>
      <c r="H68" s="1"/>
      <c r="I68" s="1"/>
      <c r="J68" s="1"/>
      <c r="K68">
        <v>36</v>
      </c>
      <c r="L68" s="1">
        <v>1681.6648</v>
      </c>
      <c r="M68">
        <v>36</v>
      </c>
      <c r="N68" s="1">
        <v>1681.6648</v>
      </c>
      <c r="P68" s="1">
        <f>N67/N68</f>
        <v>2.0892201585000767</v>
      </c>
    </row>
    <row r="69" spans="1:18" hidden="1" x14ac:dyDescent="0.25">
      <c r="A69" t="s">
        <v>40</v>
      </c>
      <c r="B69" t="s">
        <v>44</v>
      </c>
      <c r="C69" t="s">
        <v>37</v>
      </c>
      <c r="D69" s="1">
        <v>-5.5555555555555552E-2</v>
      </c>
      <c r="E69" s="1">
        <v>0.66666666666666663</v>
      </c>
      <c r="F69" s="1">
        <v>0</v>
      </c>
      <c r="G69" s="1"/>
      <c r="H69" s="1"/>
      <c r="I69">
        <v>5.63</v>
      </c>
      <c r="J69">
        <v>0.59</v>
      </c>
      <c r="K69">
        <v>40</v>
      </c>
      <c r="L69" s="1">
        <v>788.73839999999996</v>
      </c>
      <c r="M69">
        <v>40</v>
      </c>
      <c r="N69" s="1">
        <v>788.73839999999996</v>
      </c>
      <c r="P69" s="1">
        <f t="shared" ref="P69:P70" si="13">N68/N69</f>
        <v>2.1320944941947801</v>
      </c>
    </row>
    <row r="70" spans="1:18" hidden="1" x14ac:dyDescent="0.25">
      <c r="A70" t="s">
        <v>40</v>
      </c>
      <c r="B70" t="s">
        <v>44</v>
      </c>
      <c r="C70" t="s">
        <v>38</v>
      </c>
      <c r="D70" s="1">
        <v>-0.16666666666666666</v>
      </c>
      <c r="E70" s="1">
        <v>0</v>
      </c>
      <c r="F70" s="1">
        <v>-0.16666666666666666</v>
      </c>
      <c r="G70" s="1"/>
      <c r="H70" s="1"/>
      <c r="K70">
        <v>44</v>
      </c>
      <c r="L70" s="1">
        <v>366.38400000000001</v>
      </c>
      <c r="M70">
        <v>44</v>
      </c>
      <c r="N70" s="1">
        <v>366.38400000000001</v>
      </c>
      <c r="P70" s="1">
        <f t="shared" si="13"/>
        <v>2.1527643128520895</v>
      </c>
    </row>
    <row r="71" spans="1:18" x14ac:dyDescent="0.25">
      <c r="A71" s="2"/>
      <c r="B71" s="2"/>
      <c r="C71" s="2"/>
      <c r="D71" s="3"/>
      <c r="E71" s="3"/>
      <c r="F71" s="3"/>
      <c r="G71" s="3"/>
      <c r="H71" s="3"/>
      <c r="I71" s="2"/>
      <c r="J71" s="2"/>
      <c r="K71" s="2"/>
      <c r="L71" s="3"/>
      <c r="M71" s="3"/>
      <c r="N71" s="3"/>
      <c r="O71" s="3"/>
      <c r="P71" s="3"/>
      <c r="Q71" s="3"/>
      <c r="R71" s="3"/>
    </row>
    <row r="72" spans="1:18" hidden="1" x14ac:dyDescent="0.25">
      <c r="A72" t="s">
        <v>40</v>
      </c>
      <c r="B72" t="s">
        <v>43</v>
      </c>
      <c r="C72" t="s">
        <v>35</v>
      </c>
      <c r="D72" s="1">
        <v>-0.16666666666666666</v>
      </c>
      <c r="E72" s="1">
        <v>0.66666666666666674</v>
      </c>
      <c r="F72" s="1">
        <v>-0.16666666666666666</v>
      </c>
      <c r="G72" s="1">
        <v>0.44444444444444448</v>
      </c>
      <c r="H72" s="1">
        <v>2.4666666666666668</v>
      </c>
      <c r="I72" s="1"/>
      <c r="J72" s="1"/>
      <c r="K72" s="8" t="s">
        <v>83</v>
      </c>
    </row>
    <row r="73" spans="1:18" hidden="1" x14ac:dyDescent="0.25">
      <c r="A73" t="s">
        <v>40</v>
      </c>
      <c r="B73" t="s">
        <v>43</v>
      </c>
      <c r="C73" t="s">
        <v>36</v>
      </c>
      <c r="D73" s="1">
        <v>-0.1111111111111111</v>
      </c>
      <c r="E73" s="1">
        <v>0.5</v>
      </c>
      <c r="F73" s="1">
        <v>-0.27777777777777779</v>
      </c>
      <c r="G73" s="1"/>
      <c r="H73" s="1"/>
      <c r="K73" s="8" t="s">
        <v>83</v>
      </c>
    </row>
    <row r="74" spans="1:18" hidden="1" x14ac:dyDescent="0.25">
      <c r="A74" t="s">
        <v>40</v>
      </c>
      <c r="B74" t="s">
        <v>43</v>
      </c>
      <c r="C74" t="s">
        <v>37</v>
      </c>
      <c r="D74" s="1">
        <v>-5.5555555555555552E-2</v>
      </c>
      <c r="E74" s="1">
        <v>0.8</v>
      </c>
      <c r="F74" s="1">
        <v>-0.33333333333333337</v>
      </c>
      <c r="G74" s="1"/>
      <c r="H74" s="1"/>
      <c r="K74" s="8" t="s">
        <v>83</v>
      </c>
    </row>
    <row r="75" spans="1:18" hidden="1" x14ac:dyDescent="0.25">
      <c r="A75" t="s">
        <v>40</v>
      </c>
      <c r="B75" t="s">
        <v>43</v>
      </c>
      <c r="C75" t="s">
        <v>38</v>
      </c>
      <c r="D75" s="1">
        <v>-0.1111111111111111</v>
      </c>
      <c r="E75" s="1">
        <v>0.5</v>
      </c>
      <c r="F75" s="1">
        <v>-0.44444444444444448</v>
      </c>
      <c r="G75" s="1"/>
      <c r="H75" s="1"/>
      <c r="I75">
        <v>3.2</v>
      </c>
      <c r="J75">
        <v>0.61</v>
      </c>
      <c r="K75" s="8" t="s">
        <v>83</v>
      </c>
    </row>
    <row r="76" spans="1:18" hidden="1" x14ac:dyDescent="0.25">
      <c r="A76" s="2"/>
      <c r="B76" s="2"/>
      <c r="C76" s="2"/>
      <c r="D76" s="3"/>
      <c r="E76" s="3"/>
      <c r="F76" s="3"/>
      <c r="G76" s="3"/>
      <c r="H76" s="3"/>
      <c r="I76" s="2"/>
      <c r="J76" s="2"/>
      <c r="K76" s="18" t="s">
        <v>83</v>
      </c>
      <c r="L76" s="3"/>
      <c r="M76" s="3"/>
      <c r="N76" s="3"/>
      <c r="O76" s="3"/>
      <c r="P76" s="3"/>
      <c r="Q76" s="3"/>
      <c r="R76" s="3"/>
    </row>
    <row r="77" spans="1:18" hidden="1" x14ac:dyDescent="0.25">
      <c r="A77" t="s">
        <v>40</v>
      </c>
      <c r="B77" t="s">
        <v>41</v>
      </c>
      <c r="C77" t="s">
        <v>35</v>
      </c>
      <c r="D77" s="1">
        <v>0.3888888888888889</v>
      </c>
      <c r="E77" s="1">
        <v>0.22222222222222221</v>
      </c>
      <c r="F77" s="1">
        <v>0.3888888888888889</v>
      </c>
      <c r="G77" s="1">
        <v>0.94444444444444442</v>
      </c>
      <c r="H77" s="1">
        <v>1.1388888888888888</v>
      </c>
      <c r="I77" s="1">
        <v>9.0399999999999991</v>
      </c>
      <c r="J77" s="1">
        <v>0.33</v>
      </c>
      <c r="K77">
        <v>32</v>
      </c>
      <c r="L77" s="1">
        <v>2328.9407999999999</v>
      </c>
      <c r="M77">
        <v>32</v>
      </c>
      <c r="N77" s="1">
        <v>2328.9407999999999</v>
      </c>
      <c r="Q77" s="1">
        <f>N77/N80</f>
        <v>7.4294259960596563</v>
      </c>
      <c r="R77" s="1">
        <f>POWER(Q77,1/3)</f>
        <v>1.9512747304932709</v>
      </c>
    </row>
    <row r="78" spans="1:18" hidden="1" x14ac:dyDescent="0.25">
      <c r="A78" t="s">
        <v>40</v>
      </c>
      <c r="B78" t="s">
        <v>41</v>
      </c>
      <c r="C78" t="s">
        <v>36</v>
      </c>
      <c r="D78" s="1">
        <v>0.33333333333333331</v>
      </c>
      <c r="E78" s="1">
        <v>0.25</v>
      </c>
      <c r="F78" s="1">
        <v>0.72222222222222221</v>
      </c>
      <c r="G78" s="1"/>
      <c r="H78" s="1"/>
      <c r="K78">
        <v>36</v>
      </c>
      <c r="L78" s="1">
        <v>1212.9376</v>
      </c>
      <c r="M78">
        <v>36</v>
      </c>
      <c r="N78" s="1">
        <v>1212.9376</v>
      </c>
      <c r="P78" s="1">
        <f>N77/N78</f>
        <v>1.9200829457343889</v>
      </c>
    </row>
    <row r="79" spans="1:18" hidden="1" x14ac:dyDescent="0.25">
      <c r="A79" t="s">
        <v>40</v>
      </c>
      <c r="B79" t="s">
        <v>41</v>
      </c>
      <c r="C79" t="s">
        <v>37</v>
      </c>
      <c r="D79" s="1">
        <v>0.16666666666666666</v>
      </c>
      <c r="E79" s="1">
        <v>0</v>
      </c>
      <c r="F79" s="1">
        <v>0.88888888888888884</v>
      </c>
      <c r="G79" s="1"/>
      <c r="H79" s="1"/>
      <c r="K79">
        <v>40</v>
      </c>
      <c r="L79" s="1">
        <v>636.76160000000004</v>
      </c>
      <c r="M79">
        <v>40</v>
      </c>
      <c r="N79" s="1">
        <v>636.76160000000004</v>
      </c>
      <c r="P79" s="1">
        <f t="shared" ref="P79:P80" si="14">N78/N79</f>
        <v>1.9048535590085833</v>
      </c>
    </row>
    <row r="80" spans="1:18" hidden="1" x14ac:dyDescent="0.25">
      <c r="A80" t="s">
        <v>40</v>
      </c>
      <c r="B80" t="s">
        <v>41</v>
      </c>
      <c r="C80" t="s">
        <v>38</v>
      </c>
      <c r="D80" s="1">
        <v>-5.5555555555555552E-2</v>
      </c>
      <c r="E80" s="1">
        <v>0.66666666666666663</v>
      </c>
      <c r="F80" s="1">
        <v>0.83333333333333326</v>
      </c>
      <c r="G80" s="1"/>
      <c r="H80" s="1"/>
      <c r="I80" s="1">
        <v>5.48</v>
      </c>
      <c r="J80" s="1">
        <v>0.59</v>
      </c>
      <c r="K80">
        <v>44</v>
      </c>
      <c r="L80" s="1">
        <v>313.47519999999997</v>
      </c>
      <c r="M80">
        <v>44</v>
      </c>
      <c r="N80" s="1">
        <v>313.47519999999997</v>
      </c>
      <c r="P80" s="1">
        <f t="shared" si="14"/>
        <v>2.0312981696797707</v>
      </c>
    </row>
    <row r="81" spans="1:18" x14ac:dyDescent="0.25">
      <c r="A81" s="2"/>
      <c r="B81" s="2"/>
      <c r="C81" s="2"/>
      <c r="D81" s="3"/>
      <c r="E81" s="3"/>
      <c r="F81" s="3"/>
      <c r="G81" s="3"/>
      <c r="H81" s="3"/>
      <c r="I81" s="2"/>
      <c r="J81" s="2"/>
      <c r="K81" s="2"/>
      <c r="L81" s="3"/>
      <c r="M81" s="3"/>
      <c r="N81" s="3"/>
      <c r="O81" s="3"/>
      <c r="P81" s="3"/>
      <c r="Q81" s="3"/>
      <c r="R81" s="3"/>
    </row>
  </sheetData>
  <autoFilter ref="A1:X81" xr:uid="{E1DC5A90-A3F8-449B-BFC3-5AA152706956}">
    <filterColumn colId="0">
      <filters blank="1">
        <filter val="codec"/>
        <filter val="HDR_RA_UHD-4K"/>
        <filter val="VTM"/>
      </filters>
    </filterColumn>
    <filterColumn colId="10">
      <filters blank="1">
        <filter val="26"/>
        <filter val="28"/>
        <filter val="30"/>
        <filter val="32"/>
        <filter val="36"/>
        <filter val="37"/>
        <filter val="40"/>
        <filter val="42"/>
        <filter val="43"/>
        <filter val="44"/>
        <filter val="48"/>
        <filter val="initial QPs"/>
      </filters>
    </filterColumn>
  </autoFilter>
  <conditionalFormatting sqref="D12:D81">
    <cfRule type="cellIs" dxfId="9" priority="1" operator="lessThan">
      <formula>-0.3</formula>
    </cfRule>
    <cfRule type="cellIs" dxfId="8" priority="2" operator="greaterThan">
      <formula>0.3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737EE-F5E6-40C3-819B-6CC17D8CF19E}">
  <sheetPr filterMode="1"/>
  <dimension ref="A1:X70"/>
  <sheetViews>
    <sheetView zoomScale="85" zoomScaleNormal="85" workbookViewId="0">
      <selection activeCell="N12" sqref="N12:N35"/>
    </sheetView>
  </sheetViews>
  <sheetFormatPr defaultRowHeight="15" x14ac:dyDescent="0.25"/>
  <cols>
    <col min="1" max="1" width="14.5703125" bestFit="1" customWidth="1"/>
    <col min="2" max="2" width="18.140625" bestFit="1" customWidth="1"/>
    <col min="12" max="12" width="10" bestFit="1" customWidth="1"/>
    <col min="14" max="14" width="10" bestFit="1" customWidth="1"/>
    <col min="16" max="16" width="8.7109375" customWidth="1"/>
  </cols>
  <sheetData>
    <row r="1" spans="1:24" x14ac:dyDescent="0.25">
      <c r="A1" s="2" t="s">
        <v>0</v>
      </c>
      <c r="B1" s="2" t="s">
        <v>1</v>
      </c>
      <c r="C1" s="4" t="s">
        <v>6</v>
      </c>
      <c r="D1" s="2" t="s">
        <v>5</v>
      </c>
      <c r="E1" s="2" t="s">
        <v>4</v>
      </c>
      <c r="F1" s="2" t="s">
        <v>3</v>
      </c>
      <c r="G1" s="2" t="s">
        <v>2</v>
      </c>
      <c r="H1" s="4" t="s">
        <v>9</v>
      </c>
      <c r="I1" s="2" t="s">
        <v>8</v>
      </c>
      <c r="J1" s="2" t="s">
        <v>7</v>
      </c>
      <c r="K1" s="2" t="s">
        <v>80</v>
      </c>
      <c r="L1" s="6" t="s">
        <v>81</v>
      </c>
      <c r="M1" s="3" t="s">
        <v>82</v>
      </c>
      <c r="N1" s="3" t="s">
        <v>11</v>
      </c>
      <c r="O1" s="3" t="s">
        <v>10</v>
      </c>
      <c r="P1" s="3" t="s">
        <v>79</v>
      </c>
      <c r="Q1" s="7" t="s">
        <v>15</v>
      </c>
      <c r="R1" s="3" t="s">
        <v>14</v>
      </c>
      <c r="S1" s="3" t="s">
        <v>13</v>
      </c>
      <c r="T1" s="3" t="s">
        <v>12</v>
      </c>
      <c r="U1" s="6" t="s">
        <v>19</v>
      </c>
      <c r="V1" s="3" t="s">
        <v>18</v>
      </c>
      <c r="W1" s="3" t="s">
        <v>17</v>
      </c>
      <c r="X1" s="3" t="s">
        <v>16</v>
      </c>
    </row>
    <row r="2" spans="1:24" x14ac:dyDescent="0.25">
      <c r="A2" t="s">
        <v>50</v>
      </c>
      <c r="B2" t="s">
        <v>54</v>
      </c>
      <c r="C2" s="5">
        <v>52</v>
      </c>
      <c r="D2">
        <v>48</v>
      </c>
      <c r="E2">
        <v>44</v>
      </c>
      <c r="F2">
        <v>37</v>
      </c>
      <c r="G2">
        <v>35</v>
      </c>
      <c r="H2" s="5">
        <v>52</v>
      </c>
      <c r="I2">
        <v>48</v>
      </c>
      <c r="J2">
        <v>44</v>
      </c>
      <c r="K2">
        <v>36</v>
      </c>
      <c r="L2" s="54">
        <v>800.74639999999999</v>
      </c>
      <c r="M2" s="53">
        <v>1565.4208000000001</v>
      </c>
      <c r="N2" s="53">
        <v>2906.1239999999998</v>
      </c>
      <c r="O2" s="53">
        <v>7807.8872000000001</v>
      </c>
      <c r="P2" s="53">
        <v>10445.6232</v>
      </c>
      <c r="Q2" s="54">
        <v>713.79840000000002</v>
      </c>
      <c r="R2" s="53">
        <v>1379.9928</v>
      </c>
      <c r="S2" s="53">
        <v>2541.6183999999998</v>
      </c>
      <c r="T2" s="53">
        <v>7736.7704000000003</v>
      </c>
      <c r="U2" s="7">
        <v>0.89141630858409104</v>
      </c>
      <c r="V2" s="1">
        <v>0.881547504670948</v>
      </c>
      <c r="W2" s="1">
        <v>0.87457328042437199</v>
      </c>
      <c r="X2" s="1">
        <v>0.99089167169320702</v>
      </c>
    </row>
    <row r="3" spans="1:24" x14ac:dyDescent="0.25">
      <c r="A3" t="s">
        <v>50</v>
      </c>
      <c r="B3" t="s">
        <v>53</v>
      </c>
      <c r="C3" s="5">
        <v>53</v>
      </c>
      <c r="D3">
        <v>49</v>
      </c>
      <c r="E3">
        <v>41</v>
      </c>
      <c r="F3">
        <v>37</v>
      </c>
      <c r="G3">
        <v>35</v>
      </c>
      <c r="H3" s="5">
        <v>52</v>
      </c>
      <c r="I3">
        <v>48</v>
      </c>
      <c r="J3">
        <v>40</v>
      </c>
      <c r="K3">
        <v>36</v>
      </c>
      <c r="L3" s="54">
        <v>258.03919999999999</v>
      </c>
      <c r="M3" s="53">
        <v>448.02640000000002</v>
      </c>
      <c r="N3" s="53">
        <v>1341.8992000000001</v>
      </c>
      <c r="O3" s="53">
        <v>2361.9207999999999</v>
      </c>
      <c r="P3" s="53">
        <v>3238.1064000000001</v>
      </c>
      <c r="Q3" s="54">
        <v>229.34800000000001</v>
      </c>
      <c r="R3" s="53">
        <v>404.8168</v>
      </c>
      <c r="S3" s="53">
        <v>1286.5319999999999</v>
      </c>
      <c r="T3" s="53">
        <v>2321.6607999999901</v>
      </c>
      <c r="U3" s="7">
        <v>0.88881069232891696</v>
      </c>
      <c r="V3" s="1">
        <v>0.90355568332580305</v>
      </c>
      <c r="W3" s="1">
        <v>0.958739672845769</v>
      </c>
      <c r="X3" s="1">
        <v>0.98295455122796604</v>
      </c>
    </row>
    <row r="4" spans="1:24" s="9" customFormat="1" x14ac:dyDescent="0.25">
      <c r="A4" s="9" t="s">
        <v>50</v>
      </c>
      <c r="B4" s="9" t="s">
        <v>44</v>
      </c>
      <c r="C4" s="10">
        <v>52</v>
      </c>
      <c r="D4" s="9">
        <v>48</v>
      </c>
      <c r="E4" s="9">
        <v>44</v>
      </c>
      <c r="F4" s="9">
        <v>36</v>
      </c>
      <c r="G4" s="9">
        <v>34</v>
      </c>
      <c r="H4" s="10">
        <v>52</v>
      </c>
      <c r="I4" s="9">
        <v>48</v>
      </c>
      <c r="J4" s="9">
        <v>44</v>
      </c>
      <c r="K4" s="9">
        <v>36</v>
      </c>
      <c r="L4" s="59">
        <v>304.6712</v>
      </c>
      <c r="M4" s="60">
        <v>653.45119999999997</v>
      </c>
      <c r="N4" s="60">
        <v>1365.4376</v>
      </c>
      <c r="O4" s="60">
        <v>5282.6967999999997</v>
      </c>
      <c r="P4" s="60">
        <v>7292.4751999999999</v>
      </c>
      <c r="Q4" s="59">
        <v>275.22399999999999</v>
      </c>
      <c r="R4" s="60">
        <v>588.14239999999995</v>
      </c>
      <c r="S4" s="60">
        <v>1234.1623999999999</v>
      </c>
      <c r="T4" s="60">
        <v>4840.7615999999998</v>
      </c>
      <c r="U4" s="11">
        <v>0.90334760883207799</v>
      </c>
      <c r="V4" s="12">
        <v>0.90005558180932199</v>
      </c>
      <c r="W4" s="12">
        <v>0.90385851392989303</v>
      </c>
      <c r="X4" s="12">
        <v>0.91634288002294495</v>
      </c>
    </row>
    <row r="5" spans="1:24" x14ac:dyDescent="0.25">
      <c r="A5" s="9" t="s">
        <v>50</v>
      </c>
      <c r="B5" s="9" t="s">
        <v>52</v>
      </c>
      <c r="C5" s="10">
        <v>48</v>
      </c>
      <c r="D5" s="9">
        <v>41</v>
      </c>
      <c r="E5" s="9">
        <v>37</v>
      </c>
      <c r="F5" s="9">
        <v>33</v>
      </c>
      <c r="G5" s="9">
        <v>31</v>
      </c>
      <c r="H5" s="10">
        <v>48</v>
      </c>
      <c r="I5" s="9">
        <v>40</v>
      </c>
      <c r="J5" s="9">
        <v>36</v>
      </c>
      <c r="K5" s="9">
        <v>32</v>
      </c>
      <c r="L5" s="59">
        <v>727.23919999999998</v>
      </c>
      <c r="M5" s="60">
        <v>2058.8624</v>
      </c>
      <c r="N5" s="60">
        <v>3539.6655999999998</v>
      </c>
      <c r="O5" s="60">
        <v>6132.9295999999904</v>
      </c>
      <c r="P5" s="60">
        <v>7982.62</v>
      </c>
      <c r="Q5" s="59">
        <v>635.72879999999998</v>
      </c>
      <c r="R5" s="60">
        <v>2054.2240000000002</v>
      </c>
      <c r="S5" s="60">
        <v>3536.808</v>
      </c>
      <c r="T5" s="60">
        <v>6120.7287999999999</v>
      </c>
      <c r="U5" s="11">
        <v>0.87416739911709895</v>
      </c>
      <c r="V5" s="12">
        <v>0.99774710539179301</v>
      </c>
      <c r="W5" s="12">
        <v>0.999192692100632</v>
      </c>
      <c r="X5" s="12">
        <v>0.99801060817655496</v>
      </c>
    </row>
    <row r="6" spans="1:24" x14ac:dyDescent="0.25">
      <c r="A6" t="s">
        <v>50</v>
      </c>
      <c r="B6" t="s">
        <v>51</v>
      </c>
      <c r="C6" s="5">
        <v>48</v>
      </c>
      <c r="D6">
        <v>44</v>
      </c>
      <c r="E6">
        <v>40</v>
      </c>
      <c r="F6">
        <v>36</v>
      </c>
      <c r="G6">
        <v>34</v>
      </c>
      <c r="H6" s="5">
        <v>48</v>
      </c>
      <c r="I6">
        <v>44</v>
      </c>
      <c r="J6">
        <v>40</v>
      </c>
      <c r="K6">
        <v>36</v>
      </c>
      <c r="L6" s="54">
        <v>166.48079999999999</v>
      </c>
      <c r="M6" s="53">
        <v>320.96319999999997</v>
      </c>
      <c r="N6" s="53">
        <v>620.40480000000002</v>
      </c>
      <c r="O6" s="53">
        <v>1197.3879999999999</v>
      </c>
      <c r="P6" s="53">
        <v>1709.1463999999901</v>
      </c>
      <c r="Q6" s="54">
        <v>149.0488</v>
      </c>
      <c r="R6" s="53">
        <v>302.08080000000001</v>
      </c>
      <c r="S6" s="53">
        <v>563.47280000000001</v>
      </c>
      <c r="T6" s="53">
        <v>1099.932</v>
      </c>
      <c r="U6" s="7">
        <v>0.895291228778333</v>
      </c>
      <c r="V6" s="1">
        <v>0.94116957956550695</v>
      </c>
      <c r="W6" s="1">
        <v>0.90823410779542602</v>
      </c>
      <c r="X6" s="1">
        <v>0.91860950669290098</v>
      </c>
    </row>
    <row r="7" spans="1:24" s="9" customFormat="1" x14ac:dyDescent="0.25">
      <c r="A7" s="9" t="s">
        <v>50</v>
      </c>
      <c r="B7" s="9" t="s">
        <v>49</v>
      </c>
      <c r="C7" s="10">
        <v>49</v>
      </c>
      <c r="D7" s="9">
        <v>45</v>
      </c>
      <c r="E7" s="9">
        <v>42</v>
      </c>
      <c r="F7" s="9">
        <v>34</v>
      </c>
      <c r="G7" s="9">
        <v>32</v>
      </c>
      <c r="H7" s="10">
        <v>48</v>
      </c>
      <c r="I7" s="9">
        <v>44</v>
      </c>
      <c r="J7" s="9">
        <v>40</v>
      </c>
      <c r="K7" s="9">
        <v>32</v>
      </c>
      <c r="L7" s="59">
        <v>325.13839999999999</v>
      </c>
      <c r="M7" s="60">
        <v>592.391199999999</v>
      </c>
      <c r="N7" s="60">
        <v>883.428</v>
      </c>
      <c r="O7" s="60">
        <v>2588.5607999999902</v>
      </c>
      <c r="P7" s="60">
        <v>3348.9272000000001</v>
      </c>
      <c r="Q7" s="59">
        <v>297.54159999999899</v>
      </c>
      <c r="R7" s="60">
        <v>504.19920000000002</v>
      </c>
      <c r="S7" s="60">
        <v>873.36159999999995</v>
      </c>
      <c r="T7" s="60">
        <v>2445.0592000000001</v>
      </c>
      <c r="U7" s="11">
        <v>0.91512291381147204</v>
      </c>
      <c r="V7" s="12">
        <v>0.85112540496887801</v>
      </c>
      <c r="W7" s="12">
        <v>0.98860529663990704</v>
      </c>
      <c r="X7" s="12">
        <v>0.94456317193708506</v>
      </c>
    </row>
    <row r="8" spans="1:24" x14ac:dyDescent="0.25"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x14ac:dyDescent="0.25">
      <c r="E9" t="s">
        <v>55</v>
      </c>
      <c r="I9" t="s">
        <v>77</v>
      </c>
      <c r="J9" t="s">
        <v>78</v>
      </c>
      <c r="K9" s="19" t="s">
        <v>135</v>
      </c>
      <c r="L9" s="1"/>
      <c r="M9" s="20" t="s">
        <v>137</v>
      </c>
    </row>
    <row r="10" spans="1:24" ht="60" x14ac:dyDescent="0.25">
      <c r="A10" s="2" t="s">
        <v>26</v>
      </c>
      <c r="B10" s="2" t="s">
        <v>27</v>
      </c>
      <c r="C10" s="2" t="s">
        <v>28</v>
      </c>
      <c r="D10" s="2" t="s">
        <v>29</v>
      </c>
      <c r="E10" s="2" t="s">
        <v>30</v>
      </c>
      <c r="F10" s="2" t="s">
        <v>31</v>
      </c>
      <c r="G10" s="3" t="s">
        <v>32</v>
      </c>
      <c r="H10" s="3" t="s">
        <v>33</v>
      </c>
      <c r="I10" s="2"/>
      <c r="J10" s="2"/>
      <c r="K10" s="2" t="s">
        <v>89</v>
      </c>
      <c r="L10" s="3"/>
      <c r="M10" s="3" t="s">
        <v>88</v>
      </c>
      <c r="N10" s="3"/>
      <c r="O10" s="3" t="s">
        <v>90</v>
      </c>
      <c r="P10" s="46" t="s">
        <v>93</v>
      </c>
      <c r="Q10" s="46" t="s">
        <v>94</v>
      </c>
      <c r="R10" s="46" t="s">
        <v>167</v>
      </c>
      <c r="S10" s="46" t="s">
        <v>164</v>
      </c>
      <c r="T10" s="46" t="s">
        <v>165</v>
      </c>
      <c r="U10" s="3" t="s">
        <v>166</v>
      </c>
      <c r="V10" s="3"/>
      <c r="W10" s="3"/>
      <c r="X10" s="3"/>
    </row>
    <row r="11" spans="1:24" x14ac:dyDescent="0.25">
      <c r="A11" t="s">
        <v>34</v>
      </c>
      <c r="B11" t="s">
        <v>54</v>
      </c>
      <c r="C11" t="s">
        <v>35</v>
      </c>
      <c r="D11" s="1">
        <v>-0.33333333333333331</v>
      </c>
      <c r="E11" s="1">
        <v>0.25</v>
      </c>
      <c r="F11" s="1">
        <v>-0.33333333333333331</v>
      </c>
      <c r="G11" s="1">
        <v>1.8333333333333333</v>
      </c>
      <c r="H11" s="1">
        <v>0.8214285714285714</v>
      </c>
      <c r="K11">
        <v>25</v>
      </c>
      <c r="L11" s="53">
        <v>10445.6232</v>
      </c>
    </row>
    <row r="12" spans="1:24" x14ac:dyDescent="0.25">
      <c r="A12" t="s">
        <v>34</v>
      </c>
      <c r="B12" t="s">
        <v>54</v>
      </c>
      <c r="C12" t="s">
        <v>36</v>
      </c>
      <c r="D12" s="1">
        <v>0.27777777777777779</v>
      </c>
      <c r="E12" s="1">
        <v>0.2857142857142857</v>
      </c>
      <c r="F12" s="1">
        <v>-5.5555555555555525E-2</v>
      </c>
      <c r="K12">
        <v>37</v>
      </c>
      <c r="L12" s="53">
        <v>7807.8872000000001</v>
      </c>
      <c r="M12">
        <v>37</v>
      </c>
      <c r="N12" s="53">
        <v>7807.8872000000001</v>
      </c>
      <c r="O12" s="13"/>
      <c r="P12" s="1"/>
      <c r="Q12" s="1">
        <f>N12/N15</f>
        <v>8.4269367124456256</v>
      </c>
      <c r="R12" s="1">
        <f>POWER(Q12,1/3)</f>
        <v>2.0349632821379267</v>
      </c>
      <c r="S12" s="53">
        <f>N12</f>
        <v>7807.8872000000001</v>
      </c>
      <c r="T12" s="51">
        <f>100*INT((S12+50)/100)</f>
        <v>7800</v>
      </c>
      <c r="U12" cm="1">
        <f t="array" ref="U12:X12">TRANSPOSE(T12:T15)</f>
        <v>7800</v>
      </c>
      <c r="V12">
        <v>3800</v>
      </c>
      <c r="W12">
        <v>1900</v>
      </c>
      <c r="X12">
        <v>900</v>
      </c>
    </row>
    <row r="13" spans="1:24" x14ac:dyDescent="0.25">
      <c r="A13" t="s">
        <v>34</v>
      </c>
      <c r="B13" t="s">
        <v>54</v>
      </c>
      <c r="C13" t="s">
        <v>37</v>
      </c>
      <c r="D13" s="1">
        <v>-0.3888888888888889</v>
      </c>
      <c r="E13" s="1">
        <v>0</v>
      </c>
      <c r="F13" s="1">
        <v>-0.44444444444444442</v>
      </c>
      <c r="K13">
        <v>44</v>
      </c>
      <c r="L13" s="53">
        <v>2882.9169999999999</v>
      </c>
      <c r="M13" s="19">
        <v>42</v>
      </c>
      <c r="N13" s="53">
        <v>3867.3490000000002</v>
      </c>
      <c r="P13" s="1">
        <f>N12/N13</f>
        <v>2.0189249017867277</v>
      </c>
      <c r="Q13" s="1"/>
      <c r="R13" s="1"/>
      <c r="S13" s="53">
        <f>S12/R12</f>
        <v>3836.8688361772583</v>
      </c>
      <c r="T13" s="51">
        <f t="shared" ref="T13:T15" si="0">100*INT((S13+50)/100)</f>
        <v>3800</v>
      </c>
    </row>
    <row r="14" spans="1:24" x14ac:dyDescent="0.25">
      <c r="A14" t="s">
        <v>34</v>
      </c>
      <c r="B14" t="s">
        <v>54</v>
      </c>
      <c r="C14" t="s">
        <v>38</v>
      </c>
      <c r="D14" s="1">
        <v>-0.27777777777777779</v>
      </c>
      <c r="E14" s="1">
        <v>0.2857142857142857</v>
      </c>
      <c r="F14" s="1">
        <v>-0.72222222222222221</v>
      </c>
      <c r="K14">
        <v>48</v>
      </c>
      <c r="L14" s="53">
        <v>1542.2170000000001</v>
      </c>
      <c r="M14" s="19">
        <v>47</v>
      </c>
      <c r="N14" s="53">
        <v>1813.883</v>
      </c>
      <c r="P14" s="1">
        <f t="shared" ref="P14:P15" si="1">N13/N14</f>
        <v>2.132082940299898</v>
      </c>
      <c r="Q14" s="1"/>
      <c r="R14" s="1"/>
      <c r="S14" s="53">
        <f>S13/R12</f>
        <v>1885.4732514614489</v>
      </c>
      <c r="T14" s="51">
        <f t="shared" si="0"/>
        <v>1900</v>
      </c>
    </row>
    <row r="15" spans="1:24" x14ac:dyDescent="0.25">
      <c r="A15" s="2" t="s">
        <v>34</v>
      </c>
      <c r="B15" s="2" t="s">
        <v>54</v>
      </c>
      <c r="C15" s="2" t="s">
        <v>39</v>
      </c>
      <c r="D15" s="3">
        <v>-0.55555555555555558</v>
      </c>
      <c r="E15" s="3">
        <v>0</v>
      </c>
      <c r="F15" s="3">
        <v>-1.2777777777777777</v>
      </c>
      <c r="G15" s="2"/>
      <c r="H15" s="2"/>
      <c r="I15" s="2"/>
      <c r="J15" s="2"/>
      <c r="K15" s="2">
        <v>52</v>
      </c>
      <c r="L15" s="55">
        <v>777.54079999999999</v>
      </c>
      <c r="M15" s="21">
        <v>51</v>
      </c>
      <c r="N15" s="55">
        <v>926.53920000000005</v>
      </c>
      <c r="O15" s="2"/>
      <c r="P15" s="3">
        <f t="shared" si="1"/>
        <v>1.9576969868085452</v>
      </c>
      <c r="Q15" s="3"/>
      <c r="R15" s="3"/>
      <c r="S15" s="55">
        <f>S14/R12</f>
        <v>926.53920000000005</v>
      </c>
      <c r="T15" s="52">
        <f t="shared" si="0"/>
        <v>900</v>
      </c>
      <c r="U15" s="2"/>
      <c r="V15" s="2"/>
      <c r="W15" s="2"/>
      <c r="X15" s="2"/>
    </row>
    <row r="16" spans="1:24" x14ac:dyDescent="0.25">
      <c r="A16" t="s">
        <v>34</v>
      </c>
      <c r="B16" t="s">
        <v>53</v>
      </c>
      <c r="C16" t="s">
        <v>35</v>
      </c>
      <c r="D16" s="1">
        <v>-0.27777777777777779</v>
      </c>
      <c r="E16" s="1">
        <v>0.2857142857142857</v>
      </c>
      <c r="F16" s="1">
        <v>-0.27777777777777779</v>
      </c>
      <c r="G16" s="1">
        <v>1.5</v>
      </c>
      <c r="H16" s="1">
        <v>0.7857142857142857</v>
      </c>
      <c r="K16">
        <v>35</v>
      </c>
      <c r="L16" s="53">
        <v>3238.1064000000001</v>
      </c>
      <c r="N16" s="53"/>
      <c r="S16" s="53"/>
      <c r="T16" s="16"/>
    </row>
    <row r="17" spans="1:24" x14ac:dyDescent="0.25">
      <c r="A17" t="s">
        <v>34</v>
      </c>
      <c r="B17" t="s">
        <v>53</v>
      </c>
      <c r="C17" t="s">
        <v>36</v>
      </c>
      <c r="D17" s="1">
        <v>0.1111111111111111</v>
      </c>
      <c r="E17" s="1">
        <v>0.5</v>
      </c>
      <c r="F17" s="1">
        <v>-0.16666666666666669</v>
      </c>
      <c r="K17">
        <v>37</v>
      </c>
      <c r="L17" s="53">
        <v>2361.9207999999999</v>
      </c>
      <c r="M17">
        <v>37</v>
      </c>
      <c r="N17" s="53">
        <v>2361.9207999999999</v>
      </c>
      <c r="P17" s="1"/>
      <c r="Q17" s="1">
        <f>N17/N20</f>
        <v>6.9361034823813537</v>
      </c>
      <c r="R17" s="1">
        <f>POWER(Q17,1/3)</f>
        <v>1.9070929234560938</v>
      </c>
      <c r="S17" s="53">
        <f>N17</f>
        <v>2361.9207999999999</v>
      </c>
      <c r="T17" s="51">
        <f>100*INT((S17+50)/100)</f>
        <v>2400</v>
      </c>
      <c r="U17" cm="1">
        <f t="array" ref="U17:X17">TRANSPOSE(T17:T20)</f>
        <v>2400</v>
      </c>
      <c r="V17">
        <v>1200</v>
      </c>
      <c r="W17">
        <v>600</v>
      </c>
      <c r="X17">
        <v>300</v>
      </c>
    </row>
    <row r="18" spans="1:24" x14ac:dyDescent="0.25">
      <c r="A18" t="s">
        <v>34</v>
      </c>
      <c r="B18" t="s">
        <v>53</v>
      </c>
      <c r="C18" t="s">
        <v>37</v>
      </c>
      <c r="D18" s="1">
        <v>5.5555555555555552E-2</v>
      </c>
      <c r="E18" s="1">
        <v>0</v>
      </c>
      <c r="F18" s="1">
        <v>-0.11111111111111113</v>
      </c>
      <c r="K18">
        <v>41</v>
      </c>
      <c r="L18" s="53">
        <v>1341.8992000000001</v>
      </c>
      <c r="M18">
        <v>42</v>
      </c>
      <c r="N18" s="53">
        <v>1164.5039999999999</v>
      </c>
      <c r="P18" s="1">
        <f>N17/N18</f>
        <v>2.028263363629494</v>
      </c>
      <c r="Q18" s="1"/>
      <c r="R18" s="1"/>
      <c r="S18" s="53">
        <f>S17/R17</f>
        <v>1238.4927713536122</v>
      </c>
      <c r="T18" s="51">
        <f t="shared" ref="T18:T20" si="2">100*INT((S18+50)/100)</f>
        <v>1200</v>
      </c>
    </row>
    <row r="19" spans="1:24" x14ac:dyDescent="0.25">
      <c r="A19" t="s">
        <v>34</v>
      </c>
      <c r="B19" t="s">
        <v>53</v>
      </c>
      <c r="C19" t="s">
        <v>38</v>
      </c>
      <c r="D19" s="1">
        <v>-0.55555555555555558</v>
      </c>
      <c r="E19" s="1">
        <v>0</v>
      </c>
      <c r="F19" s="1">
        <v>-0.66666666666666674</v>
      </c>
      <c r="K19">
        <v>49</v>
      </c>
      <c r="L19" s="53">
        <v>448.02640000000002</v>
      </c>
      <c r="M19" s="19">
        <v>47</v>
      </c>
      <c r="N19" s="53">
        <v>589.90560000000005</v>
      </c>
      <c r="P19" s="1">
        <f t="shared" ref="P19:P20" si="3">N18/N19</f>
        <v>1.9740514414509709</v>
      </c>
      <c r="Q19" s="1"/>
      <c r="R19" s="1"/>
      <c r="S19" s="53">
        <f>S18/R17</f>
        <v>649.41396201564032</v>
      </c>
      <c r="T19" s="51">
        <f t="shared" si="2"/>
        <v>600</v>
      </c>
    </row>
    <row r="20" spans="1:24" x14ac:dyDescent="0.25">
      <c r="A20" s="2" t="s">
        <v>34</v>
      </c>
      <c r="B20" s="2" t="s">
        <v>53</v>
      </c>
      <c r="C20" s="2" t="s">
        <v>39</v>
      </c>
      <c r="D20" s="3">
        <v>-0.5</v>
      </c>
      <c r="E20" s="3">
        <v>0</v>
      </c>
      <c r="F20" s="3">
        <v>-1.1666666666666667</v>
      </c>
      <c r="G20" s="2"/>
      <c r="H20" s="2"/>
      <c r="I20" s="2"/>
      <c r="J20" s="2"/>
      <c r="K20" s="2">
        <v>53</v>
      </c>
      <c r="L20" s="55">
        <v>258.03919999999999</v>
      </c>
      <c r="M20" s="21">
        <v>51</v>
      </c>
      <c r="N20" s="55">
        <v>340.5256</v>
      </c>
      <c r="O20" s="2"/>
      <c r="P20" s="3">
        <f t="shared" si="3"/>
        <v>1.7323384791040675</v>
      </c>
      <c r="Q20" s="3"/>
      <c r="R20" s="3"/>
      <c r="S20" s="55">
        <f>S19/R17</f>
        <v>340.52559999999994</v>
      </c>
      <c r="T20" s="52">
        <f t="shared" si="2"/>
        <v>300</v>
      </c>
      <c r="U20" s="2"/>
      <c r="V20" s="2"/>
      <c r="W20" s="2"/>
      <c r="X20" s="2"/>
    </row>
    <row r="21" spans="1:24" hidden="1" x14ac:dyDescent="0.25">
      <c r="A21" t="s">
        <v>34</v>
      </c>
      <c r="B21" t="s">
        <v>44</v>
      </c>
      <c r="C21" t="s">
        <v>35</v>
      </c>
      <c r="D21" s="1">
        <v>0.33333333333333331</v>
      </c>
      <c r="E21" s="1">
        <v>0</v>
      </c>
      <c r="F21" s="1">
        <v>0.33333333333333331</v>
      </c>
      <c r="G21" s="1">
        <v>1.6666666666666665</v>
      </c>
      <c r="H21" s="1">
        <v>0.3636363636363637</v>
      </c>
      <c r="K21" s="8" t="s">
        <v>83</v>
      </c>
      <c r="L21" s="1"/>
    </row>
    <row r="22" spans="1:24" hidden="1" x14ac:dyDescent="0.25">
      <c r="A22" t="s">
        <v>34</v>
      </c>
      <c r="B22" t="s">
        <v>44</v>
      </c>
      <c r="C22" t="s">
        <v>36</v>
      </c>
      <c r="D22" s="1">
        <v>0.3888888888888889</v>
      </c>
      <c r="E22" s="1">
        <v>0.3636363636363637</v>
      </c>
      <c r="F22" s="1">
        <v>0.72222222222222221</v>
      </c>
      <c r="K22" s="8" t="s">
        <v>83</v>
      </c>
      <c r="L22" s="1"/>
    </row>
    <row r="23" spans="1:24" hidden="1" x14ac:dyDescent="0.25">
      <c r="A23" t="s">
        <v>34</v>
      </c>
      <c r="B23" t="s">
        <v>44</v>
      </c>
      <c r="C23" t="s">
        <v>37</v>
      </c>
      <c r="D23" s="1">
        <v>-0.27777777777777779</v>
      </c>
      <c r="E23" s="1">
        <v>0</v>
      </c>
      <c r="F23" s="1">
        <v>0.44444444444444442</v>
      </c>
      <c r="K23" s="8" t="s">
        <v>83</v>
      </c>
      <c r="L23" s="1"/>
    </row>
    <row r="24" spans="1:24" hidden="1" x14ac:dyDescent="0.25">
      <c r="A24" t="s">
        <v>34</v>
      </c>
      <c r="B24" t="s">
        <v>44</v>
      </c>
      <c r="C24" t="s">
        <v>38</v>
      </c>
      <c r="D24" s="1">
        <v>-0.33333333333333331</v>
      </c>
      <c r="E24" s="1">
        <v>0</v>
      </c>
      <c r="F24" s="1">
        <v>0.1111111111111111</v>
      </c>
      <c r="K24" s="8" t="s">
        <v>83</v>
      </c>
      <c r="L24" s="1"/>
    </row>
    <row r="25" spans="1:24" hidden="1" x14ac:dyDescent="0.25">
      <c r="A25" s="2" t="s">
        <v>34</v>
      </c>
      <c r="B25" s="2" t="s">
        <v>44</v>
      </c>
      <c r="C25" s="2" t="s">
        <v>39</v>
      </c>
      <c r="D25" s="3">
        <v>-0.33333333333333331</v>
      </c>
      <c r="E25" s="3">
        <v>0</v>
      </c>
      <c r="F25" s="3">
        <v>-0.22222222222222221</v>
      </c>
      <c r="G25" s="2"/>
      <c r="H25" s="2"/>
      <c r="I25" s="2"/>
      <c r="J25" s="2"/>
      <c r="K25" s="18" t="s">
        <v>83</v>
      </c>
      <c r="L25" s="3"/>
      <c r="M25" s="2"/>
      <c r="N25" s="2"/>
      <c r="O25" s="2"/>
      <c r="P25" s="2"/>
      <c r="Q25" s="2"/>
      <c r="R25" s="2"/>
    </row>
    <row r="26" spans="1:24" hidden="1" x14ac:dyDescent="0.25">
      <c r="A26" t="s">
        <v>34</v>
      </c>
      <c r="B26" t="s">
        <v>52</v>
      </c>
      <c r="C26" t="s">
        <v>35</v>
      </c>
      <c r="D26" s="1">
        <v>-0.1111111111111111</v>
      </c>
      <c r="E26" s="1">
        <v>0.8</v>
      </c>
      <c r="F26" s="1">
        <v>-0.1111111111111111</v>
      </c>
      <c r="G26" s="1">
        <v>0.77777777777777779</v>
      </c>
      <c r="H26" s="1">
        <v>2.0888888888888886</v>
      </c>
      <c r="J26">
        <v>31</v>
      </c>
      <c r="K26" s="8" t="s">
        <v>83</v>
      </c>
      <c r="L26" s="1">
        <v>7968.6967999999997</v>
      </c>
      <c r="O26" s="13"/>
    </row>
    <row r="27" spans="1:24" hidden="1" x14ac:dyDescent="0.25">
      <c r="A27" t="s">
        <v>34</v>
      </c>
      <c r="B27" t="s">
        <v>52</v>
      </c>
      <c r="C27" t="s">
        <v>36</v>
      </c>
      <c r="D27" s="1">
        <v>0.3888888888888889</v>
      </c>
      <c r="E27" s="1">
        <v>0.22222222222222221</v>
      </c>
      <c r="F27" s="1">
        <v>0.27777777777777779</v>
      </c>
      <c r="J27">
        <v>33</v>
      </c>
      <c r="K27" s="8" t="s">
        <v>83</v>
      </c>
      <c r="L27" s="1">
        <v>6119.0039999999999</v>
      </c>
      <c r="M27" s="19">
        <v>32</v>
      </c>
      <c r="N27" s="20">
        <v>7015.7536</v>
      </c>
      <c r="O27" t="s">
        <v>85</v>
      </c>
      <c r="P27" s="1"/>
      <c r="Q27" s="1">
        <f>N27/N30</f>
        <v>7.1603643177615117</v>
      </c>
      <c r="R27" s="1">
        <f>POWER(Q27,1/3)</f>
        <v>1.9274289296828018</v>
      </c>
      <c r="S27" s="1">
        <f>N27</f>
        <v>7015.7536</v>
      </c>
      <c r="T27" s="43">
        <f>100*INT((S27+50)/100)</f>
        <v>7000</v>
      </c>
    </row>
    <row r="28" spans="1:24" hidden="1" x14ac:dyDescent="0.25">
      <c r="A28" t="s">
        <v>34</v>
      </c>
      <c r="B28" t="s">
        <v>52</v>
      </c>
      <c r="C28" t="s">
        <v>37</v>
      </c>
      <c r="D28" s="1">
        <v>5.5555555555555552E-2</v>
      </c>
      <c r="E28" s="1">
        <v>0.66666666666666663</v>
      </c>
      <c r="F28" s="1">
        <v>0.33333333333333337</v>
      </c>
      <c r="J28">
        <v>37</v>
      </c>
      <c r="K28" s="8" t="s">
        <v>83</v>
      </c>
      <c r="L28" s="1">
        <v>3525.7431999999999</v>
      </c>
      <c r="M28">
        <v>37</v>
      </c>
      <c r="N28" s="1">
        <v>3525.7431999999999</v>
      </c>
      <c r="P28" s="1">
        <f>N27/N28</f>
        <v>1.989865172256448</v>
      </c>
      <c r="Q28" s="1"/>
      <c r="R28" s="1"/>
      <c r="S28" s="1">
        <f>S27/R27</f>
        <v>3639.9544968719479</v>
      </c>
      <c r="T28" s="43">
        <f t="shared" ref="T28:T30" si="4">100*INT((S28+50)/100)</f>
        <v>3600</v>
      </c>
    </row>
    <row r="29" spans="1:24" hidden="1" x14ac:dyDescent="0.25">
      <c r="A29" t="s">
        <v>34</v>
      </c>
      <c r="B29" t="s">
        <v>52</v>
      </c>
      <c r="C29" t="s">
        <v>38</v>
      </c>
      <c r="D29" s="1">
        <v>5.5555555555555552E-2</v>
      </c>
      <c r="E29" s="1">
        <v>0</v>
      </c>
      <c r="F29" s="1">
        <v>0.38888888888888895</v>
      </c>
      <c r="J29">
        <v>41</v>
      </c>
      <c r="K29" s="8" t="s">
        <v>83</v>
      </c>
      <c r="L29" s="1">
        <v>2044.9392</v>
      </c>
      <c r="M29">
        <v>41</v>
      </c>
      <c r="N29" s="1">
        <v>2058.8624</v>
      </c>
      <c r="P29" s="1">
        <f t="shared" ref="P29:P30" si="5">N28/N29</f>
        <v>1.7124715085379187</v>
      </c>
      <c r="Q29" s="1"/>
      <c r="R29" s="1"/>
      <c r="S29" s="1">
        <f>S28/R27</f>
        <v>1888.5025750189282</v>
      </c>
      <c r="T29" s="43">
        <f t="shared" si="4"/>
        <v>1900</v>
      </c>
    </row>
    <row r="30" spans="1:24" hidden="1" x14ac:dyDescent="0.25">
      <c r="A30" s="2" t="s">
        <v>34</v>
      </c>
      <c r="B30" s="2" t="s">
        <v>52</v>
      </c>
      <c r="C30" s="2" t="s">
        <v>39</v>
      </c>
      <c r="D30" s="3">
        <v>-0.16666666666666666</v>
      </c>
      <c r="E30" s="3">
        <v>0.40000000000000008</v>
      </c>
      <c r="F30" s="3">
        <v>0.22222222222222229</v>
      </c>
      <c r="G30" s="2"/>
      <c r="H30" s="2"/>
      <c r="I30" s="2"/>
      <c r="J30" s="2">
        <v>48</v>
      </c>
      <c r="K30" s="18" t="s">
        <v>83</v>
      </c>
      <c r="L30" s="3">
        <v>713.3152</v>
      </c>
      <c r="M30" s="21">
        <v>46</v>
      </c>
      <c r="N30" s="22">
        <v>979.80399999999997</v>
      </c>
      <c r="O30" s="2"/>
      <c r="P30" s="3">
        <f t="shared" si="5"/>
        <v>2.1013002600520103</v>
      </c>
      <c r="Q30" s="3"/>
      <c r="R30" s="3"/>
      <c r="S30" s="3">
        <f>S29/R27</f>
        <v>979.80400000000009</v>
      </c>
      <c r="T30" s="44">
        <f t="shared" si="4"/>
        <v>1000</v>
      </c>
    </row>
    <row r="31" spans="1:24" x14ac:dyDescent="0.25">
      <c r="A31" t="s">
        <v>34</v>
      </c>
      <c r="B31" t="s">
        <v>51</v>
      </c>
      <c r="C31" t="s">
        <v>35</v>
      </c>
      <c r="D31" s="1">
        <v>-0.22222222222222221</v>
      </c>
      <c r="E31" s="1">
        <v>0.33333333333333331</v>
      </c>
      <c r="F31" s="1">
        <v>-0.22222222222222221</v>
      </c>
      <c r="G31" s="1">
        <v>0.66666666666666674</v>
      </c>
      <c r="H31" s="1">
        <v>1.7857142857142856</v>
      </c>
      <c r="K31">
        <v>34</v>
      </c>
      <c r="L31" s="53">
        <v>1695.2224000000001</v>
      </c>
      <c r="N31" s="53"/>
      <c r="O31" s="23" t="s">
        <v>92</v>
      </c>
      <c r="S31" s="53"/>
      <c r="T31" s="16"/>
    </row>
    <row r="32" spans="1:24" x14ac:dyDescent="0.25">
      <c r="A32" t="s">
        <v>34</v>
      </c>
      <c r="B32" t="s">
        <v>51</v>
      </c>
      <c r="C32" t="s">
        <v>36</v>
      </c>
      <c r="D32" s="1">
        <v>-5.5555555555555552E-2</v>
      </c>
      <c r="E32" s="1">
        <v>0.66666666666666663</v>
      </c>
      <c r="F32" s="1">
        <v>-0.27777777777777779</v>
      </c>
      <c r="K32">
        <v>36</v>
      </c>
      <c r="L32" s="53">
        <v>1197.3879999999999</v>
      </c>
      <c r="M32" s="19">
        <v>34</v>
      </c>
      <c r="N32" s="53">
        <v>1695.2224000000001</v>
      </c>
      <c r="O32" s="13"/>
      <c r="P32" s="1"/>
      <c r="Q32" s="1">
        <f>N32/N35</f>
        <v>6.1836932415081129</v>
      </c>
      <c r="R32" s="1">
        <f>POWER(Q32,1/3)</f>
        <v>1.8354785449664961</v>
      </c>
      <c r="S32" s="53">
        <f>N32</f>
        <v>1695.2224000000001</v>
      </c>
      <c r="T32" s="51">
        <f>100*INT((S32+50)/100)</f>
        <v>1700</v>
      </c>
      <c r="U32" cm="1">
        <f t="array" ref="U32:X32">TRANSPOSE(T32:T35)</f>
        <v>1700</v>
      </c>
      <c r="V32">
        <v>900</v>
      </c>
      <c r="W32">
        <v>500</v>
      </c>
      <c r="X32">
        <v>300</v>
      </c>
    </row>
    <row r="33" spans="1:24" x14ac:dyDescent="0.25">
      <c r="A33" t="s">
        <v>34</v>
      </c>
      <c r="B33" t="s">
        <v>51</v>
      </c>
      <c r="C33" t="s">
        <v>37</v>
      </c>
      <c r="D33" s="1">
        <v>0</v>
      </c>
      <c r="E33" s="1">
        <v>0</v>
      </c>
      <c r="F33" s="1">
        <v>-0.27777777777777779</v>
      </c>
      <c r="K33">
        <v>40</v>
      </c>
      <c r="L33" s="53">
        <v>620.40480000000002</v>
      </c>
      <c r="M33" s="19">
        <v>38</v>
      </c>
      <c r="N33" s="53">
        <v>862.82799999999997</v>
      </c>
      <c r="P33" s="1">
        <f>N32/N33</f>
        <v>1.9647280802199281</v>
      </c>
      <c r="Q33" s="1"/>
      <c r="R33" s="1"/>
      <c r="S33" s="53">
        <f>S32/R32</f>
        <v>923.58606132927798</v>
      </c>
      <c r="T33" s="51">
        <f t="shared" ref="T33:T35" si="6">100*INT((S33+50)/100)</f>
        <v>900</v>
      </c>
    </row>
    <row r="34" spans="1:24" x14ac:dyDescent="0.25">
      <c r="A34" t="s">
        <v>34</v>
      </c>
      <c r="B34" t="s">
        <v>51</v>
      </c>
      <c r="C34" t="s">
        <v>38</v>
      </c>
      <c r="D34" s="1">
        <v>-0.1111111111111111</v>
      </c>
      <c r="E34" s="1">
        <v>0.5</v>
      </c>
      <c r="F34" s="1">
        <v>-0.3888888888888889</v>
      </c>
      <c r="K34">
        <v>44</v>
      </c>
      <c r="L34" s="53">
        <v>320.96319999999997</v>
      </c>
      <c r="M34" s="19">
        <v>41</v>
      </c>
      <c r="N34" s="53">
        <v>528.28319999999997</v>
      </c>
      <c r="P34" s="1">
        <f t="shared" ref="P34:P35" si="7">N33/N34</f>
        <v>1.6332679138764965</v>
      </c>
      <c r="Q34" s="1"/>
      <c r="R34" s="1"/>
      <c r="S34" s="53">
        <f>S33/R32</f>
        <v>503.18543023129519</v>
      </c>
      <c r="T34" s="51">
        <f t="shared" si="6"/>
        <v>500</v>
      </c>
    </row>
    <row r="35" spans="1:24" x14ac:dyDescent="0.25">
      <c r="A35" s="2" t="s">
        <v>34</v>
      </c>
      <c r="B35" s="2" t="s">
        <v>51</v>
      </c>
      <c r="C35" s="2" t="s">
        <v>39</v>
      </c>
      <c r="D35" s="3">
        <v>-0.27777777777777779</v>
      </c>
      <c r="E35" s="3">
        <v>0.2857142857142857</v>
      </c>
      <c r="F35" s="3">
        <v>-0.66666666666666674</v>
      </c>
      <c r="G35" s="2"/>
      <c r="H35" s="2"/>
      <c r="I35" s="2"/>
      <c r="J35" s="2"/>
      <c r="K35" s="2">
        <v>48</v>
      </c>
      <c r="L35" s="55">
        <v>166.48079999999999</v>
      </c>
      <c r="M35" s="21">
        <v>45</v>
      </c>
      <c r="N35" s="55">
        <v>274.14400000000001</v>
      </c>
      <c r="O35" s="2"/>
      <c r="P35" s="3">
        <f t="shared" si="7"/>
        <v>1.9270281312011204</v>
      </c>
      <c r="Q35" s="3"/>
      <c r="R35" s="3"/>
      <c r="S35" s="55">
        <f>S34/R32</f>
        <v>274.14400000000006</v>
      </c>
      <c r="T35" s="52">
        <f t="shared" si="6"/>
        <v>300</v>
      </c>
      <c r="U35" s="2"/>
      <c r="V35" s="2"/>
      <c r="W35" s="2"/>
      <c r="X35" s="2"/>
    </row>
    <row r="36" spans="1:24" hidden="1" x14ac:dyDescent="0.25">
      <c r="A36" t="s">
        <v>34</v>
      </c>
      <c r="B36" t="s">
        <v>49</v>
      </c>
      <c r="C36" t="s">
        <v>35</v>
      </c>
      <c r="D36" s="1">
        <v>0.33333333333333331</v>
      </c>
      <c r="E36" s="1">
        <v>0.5</v>
      </c>
      <c r="F36" s="1">
        <v>0.33333333333333331</v>
      </c>
      <c r="G36" s="1">
        <v>1</v>
      </c>
      <c r="H36" s="1">
        <v>1.5</v>
      </c>
      <c r="K36" s="8" t="s">
        <v>83</v>
      </c>
      <c r="L36" s="1"/>
      <c r="N36" s="1"/>
    </row>
    <row r="37" spans="1:24" hidden="1" x14ac:dyDescent="0.25">
      <c r="A37" t="s">
        <v>34</v>
      </c>
      <c r="B37" t="s">
        <v>49</v>
      </c>
      <c r="C37" t="s">
        <v>36</v>
      </c>
      <c r="D37" s="1">
        <v>0.22222222222222221</v>
      </c>
      <c r="E37" s="1">
        <v>0.33333333333333331</v>
      </c>
      <c r="F37" s="1">
        <v>0.55555555555555558</v>
      </c>
      <c r="K37" s="8" t="s">
        <v>83</v>
      </c>
      <c r="L37" s="1"/>
      <c r="N37" s="1"/>
    </row>
    <row r="38" spans="1:24" hidden="1" x14ac:dyDescent="0.25">
      <c r="A38" t="s">
        <v>34</v>
      </c>
      <c r="B38" t="s">
        <v>49</v>
      </c>
      <c r="C38" t="s">
        <v>37</v>
      </c>
      <c r="D38" s="1">
        <v>-0.22222222222222221</v>
      </c>
      <c r="E38" s="1">
        <v>0</v>
      </c>
      <c r="F38" s="1">
        <v>0.33333333333333337</v>
      </c>
      <c r="K38" s="8" t="s">
        <v>83</v>
      </c>
      <c r="L38" s="1"/>
    </row>
    <row r="39" spans="1:24" hidden="1" x14ac:dyDescent="0.25">
      <c r="A39" t="s">
        <v>34</v>
      </c>
      <c r="B39" t="s">
        <v>49</v>
      </c>
      <c r="C39" t="s">
        <v>38</v>
      </c>
      <c r="D39" s="1">
        <v>-5.5555555555555552E-2</v>
      </c>
      <c r="E39" s="1">
        <v>0.66666666666666663</v>
      </c>
      <c r="F39" s="1">
        <v>0.27777777777777779</v>
      </c>
      <c r="K39" s="8" t="s">
        <v>83</v>
      </c>
      <c r="L39" s="1"/>
    </row>
    <row r="40" spans="1:24" hidden="1" x14ac:dyDescent="0.25">
      <c r="A40" s="2" t="s">
        <v>34</v>
      </c>
      <c r="B40" s="2" t="s">
        <v>49</v>
      </c>
      <c r="C40" s="2" t="s">
        <v>39</v>
      </c>
      <c r="D40" s="3">
        <v>-0.16666666666666666</v>
      </c>
      <c r="E40" s="3">
        <v>0</v>
      </c>
      <c r="F40" s="3">
        <v>0.11111111111111113</v>
      </c>
      <c r="G40" s="2"/>
      <c r="H40" s="2"/>
      <c r="I40" s="2"/>
      <c r="J40" s="2"/>
      <c r="K40" s="18" t="s">
        <v>83</v>
      </c>
      <c r="L40" s="3"/>
      <c r="M40" s="2"/>
      <c r="N40" s="2"/>
      <c r="O40" s="2"/>
      <c r="P40" s="2"/>
      <c r="Q40" s="2"/>
      <c r="R40" s="2"/>
    </row>
    <row r="41" spans="1:24" hidden="1" x14ac:dyDescent="0.25">
      <c r="A41" t="s">
        <v>40</v>
      </c>
      <c r="B41" t="s">
        <v>54</v>
      </c>
      <c r="C41" t="s">
        <v>35</v>
      </c>
      <c r="D41" s="1">
        <v>5.5555555555555552E-2</v>
      </c>
      <c r="E41" s="1">
        <v>0.85714285714285721</v>
      </c>
      <c r="F41" s="1">
        <v>5.5555555555555552E-2</v>
      </c>
      <c r="G41" s="1">
        <v>0.72222222222222221</v>
      </c>
      <c r="H41" s="1">
        <v>1.5238095238095237</v>
      </c>
      <c r="I41">
        <v>8.4600000000000009</v>
      </c>
      <c r="J41">
        <v>0.33</v>
      </c>
      <c r="K41">
        <v>36</v>
      </c>
      <c r="L41" s="1">
        <v>7713.97</v>
      </c>
      <c r="M41">
        <v>36</v>
      </c>
      <c r="N41" s="1">
        <v>7713.97</v>
      </c>
      <c r="P41" s="1"/>
      <c r="Q41" s="1">
        <f>N41/N44</f>
        <v>11.163513547932963</v>
      </c>
      <c r="R41" s="1">
        <f>POWER(Q41,1/3)</f>
        <v>2.2349456583125638</v>
      </c>
    </row>
    <row r="42" spans="1:24" hidden="1" x14ac:dyDescent="0.25">
      <c r="A42" t="s">
        <v>40</v>
      </c>
      <c r="B42" t="s">
        <v>54</v>
      </c>
      <c r="C42" t="s">
        <v>36</v>
      </c>
      <c r="D42" s="1">
        <v>-0.3888888888888889</v>
      </c>
      <c r="E42" s="1">
        <v>0</v>
      </c>
      <c r="F42" s="1">
        <v>-0.33333333333333337</v>
      </c>
      <c r="I42" s="1"/>
      <c r="J42" s="1"/>
      <c r="K42">
        <v>44</v>
      </c>
      <c r="L42" s="1">
        <v>2518.8180000000002</v>
      </c>
      <c r="M42">
        <v>44</v>
      </c>
      <c r="N42" s="1">
        <v>2518.8180000000002</v>
      </c>
      <c r="P42" s="1">
        <f>N41/N42</f>
        <v>3.062535681418824</v>
      </c>
      <c r="Q42" s="1"/>
      <c r="R42" s="1"/>
    </row>
    <row r="43" spans="1:24" hidden="1" x14ac:dyDescent="0.25">
      <c r="A43" t="s">
        <v>40</v>
      </c>
      <c r="B43" t="s">
        <v>54</v>
      </c>
      <c r="C43" t="s">
        <v>37</v>
      </c>
      <c r="D43" s="1">
        <v>-5.5555555555555552E-2</v>
      </c>
      <c r="E43" s="1">
        <v>0.66666666666666663</v>
      </c>
      <c r="F43" s="1">
        <v>-0.38888888888888895</v>
      </c>
      <c r="I43">
        <v>4.2</v>
      </c>
      <c r="J43">
        <v>0.56999999999999995</v>
      </c>
      <c r="K43">
        <v>48</v>
      </c>
      <c r="L43" s="1">
        <v>1357.193</v>
      </c>
      <c r="M43">
        <v>46</v>
      </c>
      <c r="N43" s="1">
        <v>1860.3019999999999</v>
      </c>
      <c r="P43" s="1">
        <f t="shared" ref="P43:P44" si="8">N42/N43</f>
        <v>1.3539833854933232</v>
      </c>
      <c r="Q43" s="1"/>
      <c r="R43" s="1"/>
    </row>
    <row r="44" spans="1:24" hidden="1" x14ac:dyDescent="0.25">
      <c r="A44" t="s">
        <v>40</v>
      </c>
      <c r="B44" t="s">
        <v>54</v>
      </c>
      <c r="C44" t="s">
        <v>38</v>
      </c>
      <c r="D44" s="1">
        <v>-0.22222222222222221</v>
      </c>
      <c r="E44" s="1">
        <v>0</v>
      </c>
      <c r="F44" s="1">
        <v>-0.61111111111111116</v>
      </c>
      <c r="I44" s="1"/>
      <c r="J44" s="1"/>
      <c r="K44">
        <v>52</v>
      </c>
      <c r="L44" s="1">
        <v>690.99839999999995</v>
      </c>
      <c r="M44">
        <v>52</v>
      </c>
      <c r="N44" s="1">
        <v>690.99839999999995</v>
      </c>
      <c r="P44" s="1">
        <f t="shared" si="8"/>
        <v>2.6921943668755239</v>
      </c>
      <c r="Q44" s="1"/>
      <c r="R44" s="1"/>
    </row>
    <row r="45" spans="1:24" x14ac:dyDescent="0.25">
      <c r="A45" s="2"/>
      <c r="B45" s="2"/>
      <c r="C45" s="2"/>
      <c r="D45" s="3"/>
      <c r="E45" s="3"/>
      <c r="F45" s="3"/>
      <c r="G45" s="2"/>
      <c r="H45" s="2"/>
      <c r="I45" s="2"/>
      <c r="J45" s="2"/>
      <c r="K45" s="2"/>
      <c r="L45" s="3"/>
      <c r="M45" s="3"/>
      <c r="N45" s="2"/>
      <c r="O45" s="2"/>
      <c r="P45" s="2"/>
      <c r="Q45" s="2"/>
      <c r="R45" s="2"/>
    </row>
    <row r="46" spans="1:24" hidden="1" x14ac:dyDescent="0.25">
      <c r="A46" t="s">
        <v>40</v>
      </c>
      <c r="B46" t="s">
        <v>53</v>
      </c>
      <c r="C46" t="s">
        <v>35</v>
      </c>
      <c r="D46" s="1">
        <v>-5.5555555555555552E-2</v>
      </c>
      <c r="E46" s="1">
        <v>0.85714285714285721</v>
      </c>
      <c r="F46" s="1">
        <v>-5.5555555555555552E-2</v>
      </c>
      <c r="G46" s="1">
        <v>0.38888888888888884</v>
      </c>
      <c r="H46" s="1">
        <v>2.0238095238095237</v>
      </c>
      <c r="K46">
        <v>36</v>
      </c>
      <c r="L46" s="1">
        <v>2321.6608000000001</v>
      </c>
      <c r="M46">
        <v>36</v>
      </c>
      <c r="N46" s="1">
        <v>2321.6608000000001</v>
      </c>
      <c r="P46" s="1"/>
      <c r="Q46" s="1">
        <f>N46/N49</f>
        <v>7.636017271366212</v>
      </c>
      <c r="R46" s="1">
        <f>POWER(Q46,1/3)</f>
        <v>1.9691961016373347</v>
      </c>
    </row>
    <row r="47" spans="1:24" hidden="1" x14ac:dyDescent="0.25">
      <c r="A47" t="s">
        <v>40</v>
      </c>
      <c r="B47" t="s">
        <v>53</v>
      </c>
      <c r="C47" t="s">
        <v>36</v>
      </c>
      <c r="D47" s="1">
        <v>0.1111111111111111</v>
      </c>
      <c r="E47" s="1">
        <v>0.5</v>
      </c>
      <c r="F47" s="1">
        <v>5.5555555555555552E-2</v>
      </c>
      <c r="I47" s="1"/>
      <c r="J47" s="1"/>
      <c r="K47">
        <v>40</v>
      </c>
      <c r="L47" s="1">
        <v>1286.5319999999999</v>
      </c>
      <c r="M47">
        <v>40</v>
      </c>
      <c r="N47" s="1">
        <v>1286.5319999999999</v>
      </c>
      <c r="P47" s="1">
        <f>N46/N47</f>
        <v>1.8045884595175248</v>
      </c>
      <c r="Q47" s="1"/>
      <c r="R47" s="1"/>
    </row>
    <row r="48" spans="1:24" hidden="1" x14ac:dyDescent="0.25">
      <c r="A48" t="s">
        <v>40</v>
      </c>
      <c r="B48" t="s">
        <v>53</v>
      </c>
      <c r="C48" t="s">
        <v>37</v>
      </c>
      <c r="D48" s="1">
        <v>-0.16666666666666666</v>
      </c>
      <c r="E48" s="1">
        <v>0</v>
      </c>
      <c r="F48" s="1">
        <v>-0.1111111111111111</v>
      </c>
      <c r="I48">
        <v>4.16</v>
      </c>
      <c r="J48">
        <v>0.52</v>
      </c>
      <c r="K48">
        <v>48</v>
      </c>
      <c r="L48" s="1">
        <v>404.8168</v>
      </c>
      <c r="M48">
        <v>46</v>
      </c>
      <c r="N48" s="1">
        <v>539.452</v>
      </c>
      <c r="P48" s="1">
        <f t="shared" ref="P48:P49" si="9">N47/N48</f>
        <v>2.3848868852094345</v>
      </c>
      <c r="Q48" s="1"/>
      <c r="R48" s="1"/>
    </row>
    <row r="49" spans="1:18" hidden="1" x14ac:dyDescent="0.25">
      <c r="A49" t="s">
        <v>40</v>
      </c>
      <c r="B49" t="s">
        <v>53</v>
      </c>
      <c r="C49" t="s">
        <v>38</v>
      </c>
      <c r="D49" s="1">
        <v>-5.5555555555555552E-2</v>
      </c>
      <c r="E49" s="1">
        <v>0.66666666666666663</v>
      </c>
      <c r="F49" s="1">
        <v>-0.16666666666666666</v>
      </c>
      <c r="K49">
        <v>52</v>
      </c>
      <c r="L49" s="1">
        <v>229.34800000000001</v>
      </c>
      <c r="M49" s="19">
        <v>50</v>
      </c>
      <c r="N49" s="20">
        <v>304.04079999999999</v>
      </c>
      <c r="P49" s="1">
        <f t="shared" si="9"/>
        <v>1.7742750315089291</v>
      </c>
      <c r="Q49" s="1"/>
      <c r="R49" s="1"/>
    </row>
    <row r="50" spans="1:18" x14ac:dyDescent="0.25">
      <c r="A50" s="2"/>
      <c r="B50" s="2"/>
      <c r="C50" s="2"/>
      <c r="D50" s="3"/>
      <c r="E50" s="3"/>
      <c r="F50" s="3"/>
      <c r="G50" s="2"/>
      <c r="H50" s="2"/>
      <c r="I50" s="2"/>
      <c r="J50" s="2"/>
      <c r="K50" s="2"/>
      <c r="L50" s="3"/>
      <c r="M50" s="3"/>
      <c r="N50" s="2"/>
      <c r="O50" s="2"/>
      <c r="P50" s="2"/>
      <c r="Q50" s="2"/>
      <c r="R50" s="2"/>
    </row>
    <row r="51" spans="1:18" hidden="1" x14ac:dyDescent="0.25">
      <c r="A51" t="s">
        <v>40</v>
      </c>
      <c r="B51" t="s">
        <v>44</v>
      </c>
      <c r="C51" t="s">
        <v>35</v>
      </c>
      <c r="D51" s="1">
        <v>5.5555555555555552E-2</v>
      </c>
      <c r="E51" s="1">
        <v>0.85714285714285721</v>
      </c>
      <c r="F51" s="1">
        <v>5.5555555555555552E-2</v>
      </c>
      <c r="G51" s="1">
        <v>0.66666666666666674</v>
      </c>
      <c r="H51" s="1">
        <v>1.3571428571428572</v>
      </c>
      <c r="K51" s="8" t="s">
        <v>83</v>
      </c>
      <c r="L51" s="1"/>
      <c r="M51" s="1"/>
    </row>
    <row r="52" spans="1:18" hidden="1" x14ac:dyDescent="0.25">
      <c r="A52" t="s">
        <v>40</v>
      </c>
      <c r="B52" t="s">
        <v>44</v>
      </c>
      <c r="C52" t="s">
        <v>36</v>
      </c>
      <c r="D52" s="1">
        <v>-0.44444444444444442</v>
      </c>
      <c r="E52" s="1">
        <v>0</v>
      </c>
      <c r="F52" s="1">
        <v>-0.38888888888888884</v>
      </c>
      <c r="I52" s="1"/>
      <c r="J52" s="1"/>
      <c r="K52" s="8" t="s">
        <v>83</v>
      </c>
      <c r="L52" s="1"/>
      <c r="M52" s="1"/>
    </row>
    <row r="53" spans="1:18" hidden="1" x14ac:dyDescent="0.25">
      <c r="A53" t="s">
        <v>40</v>
      </c>
      <c r="B53" t="s">
        <v>44</v>
      </c>
      <c r="C53" t="s">
        <v>37</v>
      </c>
      <c r="D53" s="1">
        <v>5.5555555555555552E-2</v>
      </c>
      <c r="E53" s="1">
        <v>0</v>
      </c>
      <c r="F53" s="1">
        <v>-0.33333333333333326</v>
      </c>
      <c r="I53">
        <v>4.2</v>
      </c>
      <c r="J53">
        <v>0.49</v>
      </c>
      <c r="K53" s="8" t="s">
        <v>83</v>
      </c>
      <c r="L53" s="1"/>
      <c r="M53" s="1"/>
    </row>
    <row r="54" spans="1:18" hidden="1" x14ac:dyDescent="0.25">
      <c r="A54" t="s">
        <v>40</v>
      </c>
      <c r="B54" t="s">
        <v>44</v>
      </c>
      <c r="C54" t="s">
        <v>38</v>
      </c>
      <c r="D54" s="1">
        <v>-0.1111111111111111</v>
      </c>
      <c r="E54" s="1">
        <v>0.5</v>
      </c>
      <c r="F54" s="1">
        <v>-0.44444444444444436</v>
      </c>
      <c r="K54" s="8" t="s">
        <v>83</v>
      </c>
      <c r="L54" s="1"/>
      <c r="M54" s="1"/>
    </row>
    <row r="55" spans="1:18" hidden="1" x14ac:dyDescent="0.25">
      <c r="A55" s="2"/>
      <c r="B55" s="2"/>
      <c r="C55" s="2"/>
      <c r="D55" s="3"/>
      <c r="E55" s="3"/>
      <c r="F55" s="3"/>
      <c r="G55" s="2"/>
      <c r="H55" s="2"/>
      <c r="I55" s="2"/>
      <c r="J55" s="2"/>
      <c r="K55" s="18" t="s">
        <v>83</v>
      </c>
      <c r="L55" s="3"/>
      <c r="M55" s="3"/>
      <c r="N55" s="2"/>
      <c r="O55" s="2"/>
      <c r="P55" s="2"/>
      <c r="Q55" s="2"/>
      <c r="R55" s="2"/>
    </row>
    <row r="56" spans="1:18" hidden="1" x14ac:dyDescent="0.25">
      <c r="A56" t="s">
        <v>40</v>
      </c>
      <c r="B56" t="s">
        <v>52</v>
      </c>
      <c r="C56" t="s">
        <v>35</v>
      </c>
      <c r="D56" s="1">
        <v>-5.5555555555555552E-2</v>
      </c>
      <c r="E56" s="1">
        <v>0.8</v>
      </c>
      <c r="F56" s="1">
        <v>-5.5555555555555552E-2</v>
      </c>
      <c r="G56" s="1">
        <v>0.55555555555555558</v>
      </c>
      <c r="H56" s="1">
        <v>2.4190476190476189</v>
      </c>
      <c r="I56" s="1">
        <v>7.76</v>
      </c>
      <c r="J56" s="1">
        <v>0.32</v>
      </c>
      <c r="K56" s="8" t="s">
        <v>83</v>
      </c>
      <c r="L56" s="1">
        <v>6107.0487999999996</v>
      </c>
      <c r="M56">
        <v>32</v>
      </c>
      <c r="N56" s="1">
        <v>6107.0487999999996</v>
      </c>
      <c r="P56" s="1"/>
      <c r="Q56" s="1">
        <f>N56/N59</f>
        <v>7.1650921657904831</v>
      </c>
      <c r="R56" s="1">
        <f>POWER(Q56,1/3)</f>
        <v>1.9278530508483172</v>
      </c>
    </row>
    <row r="57" spans="1:18" hidden="1" x14ac:dyDescent="0.25">
      <c r="A57" t="s">
        <v>40</v>
      </c>
      <c r="B57" t="s">
        <v>52</v>
      </c>
      <c r="C57" t="s">
        <v>36</v>
      </c>
      <c r="D57" s="1">
        <v>0.27777777777777779</v>
      </c>
      <c r="E57" s="1">
        <v>0.2857142857142857</v>
      </c>
      <c r="F57" s="1">
        <v>0.22222222222222224</v>
      </c>
      <c r="K57" s="8" t="s">
        <v>83</v>
      </c>
      <c r="L57" s="1">
        <v>3523.1280000000002</v>
      </c>
      <c r="M57">
        <v>36</v>
      </c>
      <c r="N57" s="1">
        <v>3523.1280000000002</v>
      </c>
      <c r="P57" s="1">
        <f>N56/N57</f>
        <v>1.7334166683696985</v>
      </c>
      <c r="Q57" s="1"/>
      <c r="R57" s="1"/>
    </row>
    <row r="58" spans="1:18" hidden="1" x14ac:dyDescent="0.25">
      <c r="A58" t="s">
        <v>40</v>
      </c>
      <c r="B58" t="s">
        <v>52</v>
      </c>
      <c r="C58" t="s">
        <v>37</v>
      </c>
      <c r="D58" s="1">
        <v>0.1111111111111111</v>
      </c>
      <c r="E58" s="1">
        <v>0.66666666666666663</v>
      </c>
      <c r="F58" s="1">
        <v>0.33333333333333337</v>
      </c>
      <c r="K58" s="8" t="s">
        <v>83</v>
      </c>
      <c r="L58" s="1">
        <v>2040.5440000000001</v>
      </c>
      <c r="M58">
        <v>40</v>
      </c>
      <c r="N58" s="1">
        <v>2040.5440000000001</v>
      </c>
      <c r="P58" s="1">
        <f t="shared" ref="P58:P59" si="10">N57/N58</f>
        <v>1.7265631125817429</v>
      </c>
      <c r="Q58" s="1"/>
      <c r="R58" s="1"/>
    </row>
    <row r="59" spans="1:18" hidden="1" x14ac:dyDescent="0.25">
      <c r="A59" t="s">
        <v>40</v>
      </c>
      <c r="B59" t="s">
        <v>52</v>
      </c>
      <c r="C59" t="s">
        <v>38</v>
      </c>
      <c r="D59" s="1">
        <v>-0.1111111111111111</v>
      </c>
      <c r="E59" s="1">
        <v>0.66666666666666663</v>
      </c>
      <c r="F59" s="1">
        <v>0.22222222222222227</v>
      </c>
      <c r="I59" s="1">
        <v>2.76</v>
      </c>
      <c r="J59" s="1">
        <v>0.48</v>
      </c>
      <c r="K59" s="8" t="s">
        <v>83</v>
      </c>
      <c r="L59" s="1">
        <v>622.04880000000003</v>
      </c>
      <c r="M59" s="19">
        <v>46</v>
      </c>
      <c r="N59" s="20">
        <v>852.33360000000005</v>
      </c>
      <c r="P59" s="1">
        <f t="shared" si="10"/>
        <v>2.3940672994705361</v>
      </c>
      <c r="Q59" s="1"/>
      <c r="R59" s="1"/>
    </row>
    <row r="60" spans="1:18" hidden="1" x14ac:dyDescent="0.25">
      <c r="A60" s="2"/>
      <c r="B60" s="2"/>
      <c r="C60" s="2"/>
      <c r="D60" s="3"/>
      <c r="E60" s="3"/>
      <c r="F60" s="3"/>
      <c r="G60" s="2"/>
      <c r="H60" s="2"/>
      <c r="I60" s="2"/>
      <c r="J60" s="2"/>
      <c r="K60" s="18" t="s">
        <v>83</v>
      </c>
      <c r="L60" s="3"/>
      <c r="M60" s="3"/>
      <c r="N60" s="2"/>
      <c r="O60" s="2"/>
      <c r="P60" s="2"/>
      <c r="Q60" s="2"/>
      <c r="R60" s="2"/>
    </row>
    <row r="61" spans="1:18" hidden="1" x14ac:dyDescent="0.25">
      <c r="A61" t="s">
        <v>40</v>
      </c>
      <c r="B61" t="s">
        <v>51</v>
      </c>
      <c r="C61" t="s">
        <v>35</v>
      </c>
      <c r="D61" s="1">
        <v>-0.3888888888888889</v>
      </c>
      <c r="E61" s="1">
        <v>0</v>
      </c>
      <c r="F61" s="1">
        <v>-0.3888888888888889</v>
      </c>
      <c r="G61" s="1">
        <v>0.94444444444444442</v>
      </c>
      <c r="H61" s="1">
        <v>1.1857142857142859</v>
      </c>
      <c r="I61" s="1"/>
      <c r="J61" s="1"/>
      <c r="K61">
        <v>36</v>
      </c>
      <c r="L61" s="1">
        <v>1099.932</v>
      </c>
      <c r="M61" s="19">
        <v>34</v>
      </c>
      <c r="N61" s="20">
        <v>1565.48</v>
      </c>
      <c r="P61" s="1"/>
      <c r="Q61" s="1">
        <f>N61/N64</f>
        <v>5.4281402825512277</v>
      </c>
      <c r="R61" s="1">
        <f>POWER(Q61,1/3)</f>
        <v>1.7574528713793067</v>
      </c>
    </row>
    <row r="62" spans="1:18" hidden="1" x14ac:dyDescent="0.25">
      <c r="A62" t="s">
        <v>40</v>
      </c>
      <c r="B62" t="s">
        <v>51</v>
      </c>
      <c r="C62" t="s">
        <v>36</v>
      </c>
      <c r="D62" s="1">
        <v>-0.1111111111111111</v>
      </c>
      <c r="E62" s="1">
        <v>0.5</v>
      </c>
      <c r="F62" s="1">
        <v>-0.5</v>
      </c>
      <c r="K62">
        <v>40</v>
      </c>
      <c r="L62" s="1">
        <v>563.47280000000001</v>
      </c>
      <c r="M62" s="19">
        <v>36</v>
      </c>
      <c r="N62" s="20">
        <v>1099.932</v>
      </c>
      <c r="P62" s="1">
        <f>N61/N62</f>
        <v>1.4232516191910045</v>
      </c>
      <c r="Q62" s="1"/>
      <c r="R62" s="1"/>
    </row>
    <row r="63" spans="1:18" hidden="1" x14ac:dyDescent="0.25">
      <c r="A63" t="s">
        <v>40</v>
      </c>
      <c r="B63" t="s">
        <v>51</v>
      </c>
      <c r="C63" t="s">
        <v>37</v>
      </c>
      <c r="D63" s="1">
        <v>-0.16666666666666666</v>
      </c>
      <c r="E63" s="1">
        <v>0.40000000000000008</v>
      </c>
      <c r="F63" s="1">
        <v>-0.66666666666666663</v>
      </c>
      <c r="K63">
        <v>44</v>
      </c>
      <c r="L63" s="1">
        <v>288.4008</v>
      </c>
      <c r="M63" s="19">
        <v>40</v>
      </c>
      <c r="N63" s="20">
        <v>563.47280000000001</v>
      </c>
      <c r="P63" s="1">
        <f t="shared" ref="P63:P64" si="11">N62/N63</f>
        <v>1.9520587329148806</v>
      </c>
      <c r="Q63" s="1"/>
      <c r="R63" s="1"/>
    </row>
    <row r="64" spans="1:18" hidden="1" x14ac:dyDescent="0.25">
      <c r="A64" t="s">
        <v>40</v>
      </c>
      <c r="B64" t="s">
        <v>51</v>
      </c>
      <c r="C64" t="s">
        <v>38</v>
      </c>
      <c r="D64" s="1">
        <v>-0.27777777777777779</v>
      </c>
      <c r="E64" s="1">
        <v>0.2857142857142857</v>
      </c>
      <c r="F64" s="1">
        <v>-0.94444444444444442</v>
      </c>
      <c r="I64">
        <v>2.3199999999999998</v>
      </c>
      <c r="J64">
        <v>0.44</v>
      </c>
      <c r="K64">
        <v>48</v>
      </c>
      <c r="L64" s="1">
        <v>149.0488</v>
      </c>
      <c r="M64" s="19">
        <v>44</v>
      </c>
      <c r="N64" s="20">
        <v>288.4008</v>
      </c>
      <c r="P64" s="1">
        <f t="shared" si="11"/>
        <v>1.9537837620422689</v>
      </c>
      <c r="Q64" s="1"/>
      <c r="R64" s="1"/>
    </row>
    <row r="65" spans="1:18" x14ac:dyDescent="0.25">
      <c r="A65" s="2"/>
      <c r="B65" s="2"/>
      <c r="C65" s="2"/>
      <c r="D65" s="3"/>
      <c r="E65" s="3"/>
      <c r="F65" s="3"/>
      <c r="G65" s="2"/>
      <c r="H65" s="2"/>
      <c r="I65" s="2"/>
      <c r="J65" s="2"/>
      <c r="K65" s="2"/>
      <c r="L65" s="3"/>
      <c r="M65" s="3"/>
      <c r="N65" s="2"/>
      <c r="O65" s="2"/>
      <c r="P65" s="2"/>
      <c r="Q65" s="2"/>
      <c r="R65" s="2"/>
    </row>
    <row r="66" spans="1:18" hidden="1" x14ac:dyDescent="0.25">
      <c r="A66" t="s">
        <v>40</v>
      </c>
      <c r="B66" t="s">
        <v>49</v>
      </c>
      <c r="C66" t="s">
        <v>35</v>
      </c>
      <c r="D66" s="1">
        <v>0.16666666666666666</v>
      </c>
      <c r="E66" s="1">
        <v>0.66666666666666674</v>
      </c>
      <c r="F66" s="1">
        <v>0.16666666666666666</v>
      </c>
      <c r="G66" s="1">
        <v>0.61111111111111105</v>
      </c>
      <c r="H66" s="1">
        <v>1.9047619047619051</v>
      </c>
      <c r="I66" s="1">
        <v>8.77</v>
      </c>
      <c r="J66" s="1">
        <v>0.38</v>
      </c>
      <c r="K66" s="8" t="s">
        <v>83</v>
      </c>
      <c r="L66" s="1"/>
      <c r="M66" s="1"/>
    </row>
    <row r="67" spans="1:18" hidden="1" x14ac:dyDescent="0.25">
      <c r="A67" t="s">
        <v>40</v>
      </c>
      <c r="B67" t="s">
        <v>49</v>
      </c>
      <c r="C67" t="s">
        <v>36</v>
      </c>
      <c r="D67" s="1">
        <v>-0.22222222222222221</v>
      </c>
      <c r="E67" s="1">
        <v>0</v>
      </c>
      <c r="F67" s="1">
        <v>-5.5555555555555552E-2</v>
      </c>
      <c r="K67" s="8" t="s">
        <v>83</v>
      </c>
      <c r="L67" s="1"/>
      <c r="M67" s="1"/>
    </row>
    <row r="68" spans="1:18" hidden="1" x14ac:dyDescent="0.25">
      <c r="A68" t="s">
        <v>40</v>
      </c>
      <c r="B68" t="s">
        <v>49</v>
      </c>
      <c r="C68" t="s">
        <v>37</v>
      </c>
      <c r="D68" s="1">
        <v>-5.5555555555555552E-2</v>
      </c>
      <c r="E68" s="1">
        <v>0.66666666666666663</v>
      </c>
      <c r="F68" s="1">
        <v>-0.1111111111111111</v>
      </c>
      <c r="K68" s="8" t="s">
        <v>83</v>
      </c>
      <c r="L68" s="1"/>
      <c r="M68" s="1"/>
    </row>
    <row r="69" spans="1:18" hidden="1" x14ac:dyDescent="0.25">
      <c r="A69" t="s">
        <v>40</v>
      </c>
      <c r="B69" t="s">
        <v>49</v>
      </c>
      <c r="C69" t="s">
        <v>38</v>
      </c>
      <c r="D69" s="1">
        <v>-0.16666666666666666</v>
      </c>
      <c r="E69" s="1">
        <v>0.57142857142857151</v>
      </c>
      <c r="F69" s="1">
        <v>-0.27777777777777779</v>
      </c>
      <c r="I69" s="1">
        <v>3.46</v>
      </c>
      <c r="J69" s="1">
        <v>0.54</v>
      </c>
      <c r="K69" s="8" t="s">
        <v>83</v>
      </c>
      <c r="L69" s="1"/>
      <c r="M69" s="1"/>
    </row>
    <row r="70" spans="1:18" hidden="1" x14ac:dyDescent="0.25">
      <c r="A70" s="2"/>
      <c r="B70" s="2"/>
      <c r="C70" s="2"/>
      <c r="D70" s="3"/>
      <c r="E70" s="3"/>
      <c r="F70" s="3"/>
      <c r="G70" s="2"/>
      <c r="H70" s="2"/>
      <c r="I70" s="2"/>
      <c r="J70" s="2"/>
      <c r="K70" s="18" t="s">
        <v>83</v>
      </c>
      <c r="L70" s="3"/>
      <c r="M70" s="3"/>
      <c r="N70" s="2"/>
      <c r="O70" s="2"/>
      <c r="P70" s="2"/>
      <c r="Q70" s="2"/>
      <c r="R70" s="2"/>
    </row>
  </sheetData>
  <autoFilter ref="A1:X70" xr:uid="{5DF737EE-F5E6-40C3-819B-6CC17D8CF19E}">
    <filterColumn colId="0">
      <filters blank="1">
        <filter val="codec"/>
        <filter val="SDR_RA_UHD-4K"/>
        <filter val="VTM"/>
      </filters>
    </filterColumn>
    <filterColumn colId="10">
      <filters blank="1">
        <filter val="25"/>
        <filter val="32"/>
        <filter val="34"/>
        <filter val="35"/>
        <filter val="36"/>
        <filter val="37"/>
        <filter val="40"/>
        <filter val="41"/>
        <filter val="44"/>
        <filter val="48"/>
        <filter val="49"/>
        <filter val="52"/>
        <filter val="53"/>
        <filter val="initial QPs"/>
      </filters>
    </filterColumn>
  </autoFilter>
  <conditionalFormatting sqref="D11:D70">
    <cfRule type="cellIs" dxfId="7" priority="1" operator="lessThan">
      <formula>-0.3</formula>
    </cfRule>
    <cfRule type="cellIs" dxfId="6" priority="2" operator="greaterThan">
      <formula>0.3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340A0-3CD0-43D4-A48B-54471DF02451}">
  <sheetPr filterMode="1"/>
  <dimension ref="A1:X48"/>
  <sheetViews>
    <sheetView zoomScale="85" zoomScaleNormal="85" workbookViewId="0">
      <selection activeCell="N10" sqref="N10:N28"/>
    </sheetView>
  </sheetViews>
  <sheetFormatPr defaultRowHeight="15" x14ac:dyDescent="0.25"/>
  <cols>
    <col min="1" max="1" width="13.42578125" bestFit="1" customWidth="1"/>
    <col min="2" max="2" width="21.42578125" bestFit="1" customWidth="1"/>
    <col min="12" max="24" width="8.7109375" style="1"/>
  </cols>
  <sheetData>
    <row r="1" spans="1:24" x14ac:dyDescent="0.25">
      <c r="A1" s="2" t="s">
        <v>0</v>
      </c>
      <c r="B1" s="2" t="s">
        <v>1</v>
      </c>
      <c r="C1" s="4" t="s">
        <v>6</v>
      </c>
      <c r="D1" s="2" t="s">
        <v>5</v>
      </c>
      <c r="E1" s="2" t="s">
        <v>4</v>
      </c>
      <c r="F1" s="2" t="s">
        <v>3</v>
      </c>
      <c r="G1" s="2" t="s">
        <v>2</v>
      </c>
      <c r="H1" s="4" t="s">
        <v>9</v>
      </c>
      <c r="I1" s="2" t="s">
        <v>8</v>
      </c>
      <c r="J1" s="2" t="s">
        <v>7</v>
      </c>
      <c r="K1" s="2" t="s">
        <v>80</v>
      </c>
      <c r="L1" s="6" t="s">
        <v>81</v>
      </c>
      <c r="M1" s="3" t="s">
        <v>82</v>
      </c>
      <c r="N1" s="3" t="s">
        <v>11</v>
      </c>
      <c r="O1" s="3" t="s">
        <v>10</v>
      </c>
      <c r="P1" s="3" t="s">
        <v>79</v>
      </c>
      <c r="Q1" s="7" t="s">
        <v>15</v>
      </c>
      <c r="R1" s="3" t="s">
        <v>14</v>
      </c>
      <c r="S1" s="3" t="s">
        <v>13</v>
      </c>
      <c r="T1" s="3" t="s">
        <v>12</v>
      </c>
      <c r="U1" s="6" t="s">
        <v>19</v>
      </c>
      <c r="V1" s="3" t="s">
        <v>18</v>
      </c>
      <c r="W1" s="3" t="s">
        <v>17</v>
      </c>
      <c r="X1" s="3" t="s">
        <v>16</v>
      </c>
    </row>
    <row r="2" spans="1:24" x14ac:dyDescent="0.25">
      <c r="A2" t="s">
        <v>75</v>
      </c>
      <c r="B2" t="s">
        <v>76</v>
      </c>
      <c r="C2" s="5">
        <v>47</v>
      </c>
      <c r="D2">
        <v>39</v>
      </c>
      <c r="E2">
        <v>35</v>
      </c>
      <c r="F2">
        <v>30</v>
      </c>
      <c r="G2">
        <v>28</v>
      </c>
      <c r="H2" s="5">
        <v>46</v>
      </c>
      <c r="I2">
        <v>38</v>
      </c>
      <c r="J2">
        <v>34</v>
      </c>
      <c r="K2">
        <v>30</v>
      </c>
      <c r="L2" s="54">
        <v>239.45839999999899</v>
      </c>
      <c r="M2" s="53">
        <v>704.80560000000003</v>
      </c>
      <c r="N2" s="53">
        <v>1188.932</v>
      </c>
      <c r="O2" s="53">
        <v>2303.94</v>
      </c>
      <c r="P2" s="53">
        <v>2945.3672000000001</v>
      </c>
      <c r="Q2" s="54">
        <v>224.0608</v>
      </c>
      <c r="R2" s="53">
        <v>689.69600000000003</v>
      </c>
      <c r="S2" s="53">
        <v>1188.0023999999901</v>
      </c>
      <c r="T2" s="53">
        <v>1989.0175999999999</v>
      </c>
      <c r="U2" s="7">
        <v>0.93569822566257799</v>
      </c>
      <c r="V2" s="1">
        <v>0.97856203185672697</v>
      </c>
      <c r="W2" s="1">
        <v>0.99921812181016201</v>
      </c>
      <c r="X2" s="1">
        <v>0.86331137095583999</v>
      </c>
    </row>
    <row r="3" spans="1:24" x14ac:dyDescent="0.25">
      <c r="A3" t="s">
        <v>75</v>
      </c>
      <c r="B3" t="s">
        <v>74</v>
      </c>
      <c r="C3" s="5">
        <v>52</v>
      </c>
      <c r="D3">
        <v>46</v>
      </c>
      <c r="E3">
        <v>43</v>
      </c>
      <c r="F3">
        <v>35</v>
      </c>
      <c r="G3">
        <v>33</v>
      </c>
      <c r="H3" s="5">
        <v>50</v>
      </c>
      <c r="I3">
        <v>46</v>
      </c>
      <c r="J3">
        <v>42</v>
      </c>
      <c r="K3">
        <v>34</v>
      </c>
      <c r="L3" s="54">
        <v>146.92479999999901</v>
      </c>
      <c r="M3" s="53">
        <v>281.7056</v>
      </c>
      <c r="N3" s="53">
        <v>431.93439999999998</v>
      </c>
      <c r="O3" s="53">
        <v>1356.204</v>
      </c>
      <c r="P3" s="53">
        <v>1833.1056000000001</v>
      </c>
      <c r="Q3" s="54">
        <v>134.88</v>
      </c>
      <c r="R3" s="53">
        <v>266.0376</v>
      </c>
      <c r="S3" s="53">
        <v>425.0224</v>
      </c>
      <c r="T3" s="53">
        <v>1346.4872</v>
      </c>
      <c r="U3" s="7">
        <v>0.91802064729711996</v>
      </c>
      <c r="V3" s="1">
        <v>0.944381652334919</v>
      </c>
      <c r="W3" s="1">
        <v>0.98399757000137</v>
      </c>
      <c r="X3" s="1">
        <v>0.99283529616488297</v>
      </c>
    </row>
    <row r="4" spans="1:24" x14ac:dyDescent="0.25">
      <c r="A4" t="s">
        <v>72</v>
      </c>
      <c r="B4" t="s">
        <v>73</v>
      </c>
      <c r="C4" s="5">
        <v>46</v>
      </c>
      <c r="D4">
        <v>38</v>
      </c>
      <c r="E4">
        <v>34</v>
      </c>
      <c r="F4">
        <v>26</v>
      </c>
      <c r="G4">
        <v>24</v>
      </c>
      <c r="H4" s="5">
        <v>46</v>
      </c>
      <c r="I4">
        <v>38</v>
      </c>
      <c r="J4">
        <v>34</v>
      </c>
      <c r="K4">
        <v>26</v>
      </c>
      <c r="L4" s="54">
        <v>81.7928</v>
      </c>
      <c r="M4" s="53">
        <v>179.54640000000001</v>
      </c>
      <c r="N4" s="53">
        <v>296.09199999999998</v>
      </c>
      <c r="O4" s="53">
        <v>1309.6288</v>
      </c>
      <c r="P4" s="53">
        <v>1996.4623999999999</v>
      </c>
      <c r="Q4" s="54">
        <v>77.333600000000004</v>
      </c>
      <c r="R4" s="53">
        <v>163.9408</v>
      </c>
      <c r="S4" s="53">
        <v>267.48719999999997</v>
      </c>
      <c r="T4" s="53">
        <v>1181.2472</v>
      </c>
      <c r="U4" s="7">
        <v>0.94548175389520805</v>
      </c>
      <c r="V4" s="1">
        <v>0.91308319186572295</v>
      </c>
      <c r="W4" s="1">
        <v>0.90339218891425599</v>
      </c>
      <c r="X4" s="1">
        <v>0.90197100124859797</v>
      </c>
    </row>
    <row r="5" spans="1:24" x14ac:dyDescent="0.25">
      <c r="A5" t="s">
        <v>72</v>
      </c>
      <c r="B5" t="s">
        <v>71</v>
      </c>
      <c r="C5" s="5">
        <v>44</v>
      </c>
      <c r="D5">
        <v>40</v>
      </c>
      <c r="E5">
        <v>34</v>
      </c>
      <c r="F5">
        <v>26</v>
      </c>
      <c r="G5">
        <v>24</v>
      </c>
      <c r="H5" s="5">
        <v>46</v>
      </c>
      <c r="I5">
        <v>38</v>
      </c>
      <c r="J5">
        <v>34</v>
      </c>
      <c r="K5">
        <v>26</v>
      </c>
      <c r="L5" s="54">
        <v>126.7488</v>
      </c>
      <c r="M5" s="53">
        <v>194.49199999999999</v>
      </c>
      <c r="N5" s="53">
        <v>373.29759999999999</v>
      </c>
      <c r="O5" s="53">
        <v>1250.8008</v>
      </c>
      <c r="P5" s="53">
        <v>1698.6871999999901</v>
      </c>
      <c r="Q5" s="54">
        <v>89.588800000000006</v>
      </c>
      <c r="R5" s="53">
        <v>191.57839999999999</v>
      </c>
      <c r="S5" s="53">
        <v>310.296799999999</v>
      </c>
      <c r="T5" s="53">
        <v>1038.8344</v>
      </c>
      <c r="U5" s="7">
        <v>0.70682168194097295</v>
      </c>
      <c r="V5" s="1">
        <v>0.985019435246693</v>
      </c>
      <c r="W5" s="1">
        <v>0.83123170360591603</v>
      </c>
      <c r="X5" s="1">
        <v>0.83053544577201999</v>
      </c>
    </row>
    <row r="7" spans="1:24" x14ac:dyDescent="0.25">
      <c r="E7" t="s">
        <v>55</v>
      </c>
      <c r="I7" t="s">
        <v>77</v>
      </c>
      <c r="J7" t="s">
        <v>78</v>
      </c>
      <c r="K7" s="19" t="s">
        <v>135</v>
      </c>
      <c r="M7" s="20" t="s">
        <v>137</v>
      </c>
      <c r="N7"/>
      <c r="O7"/>
      <c r="P7"/>
      <c r="Q7"/>
      <c r="R7"/>
      <c r="S7"/>
      <c r="T7"/>
      <c r="U7"/>
      <c r="V7"/>
      <c r="W7"/>
      <c r="X7"/>
    </row>
    <row r="8" spans="1:24" ht="75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3" t="s">
        <v>32</v>
      </c>
      <c r="H8" s="3" t="s">
        <v>33</v>
      </c>
      <c r="I8" s="2"/>
      <c r="J8" s="2"/>
      <c r="K8" s="2" t="s">
        <v>89</v>
      </c>
      <c r="L8" s="3"/>
      <c r="M8" s="3" t="s">
        <v>88</v>
      </c>
      <c r="N8" s="3"/>
      <c r="O8" s="3" t="s">
        <v>90</v>
      </c>
      <c r="P8" s="46" t="s">
        <v>93</v>
      </c>
      <c r="Q8" s="46" t="s">
        <v>94</v>
      </c>
      <c r="R8" s="46" t="s">
        <v>167</v>
      </c>
      <c r="S8" s="46" t="s">
        <v>164</v>
      </c>
      <c r="T8" s="46" t="s">
        <v>165</v>
      </c>
      <c r="U8" s="3" t="s">
        <v>166</v>
      </c>
      <c r="V8" s="3"/>
      <c r="W8" s="3"/>
      <c r="X8" s="3"/>
    </row>
    <row r="9" spans="1:24" x14ac:dyDescent="0.25">
      <c r="A9" t="s">
        <v>34</v>
      </c>
      <c r="B9" t="s">
        <v>74</v>
      </c>
      <c r="C9" t="s">
        <v>35</v>
      </c>
      <c r="D9" s="1">
        <v>-5.5555555555555552E-2</v>
      </c>
      <c r="E9" s="1">
        <v>0.85714285714285721</v>
      </c>
      <c r="F9" s="1">
        <v>-5.5555555555555552E-2</v>
      </c>
      <c r="G9" s="1">
        <v>1.1111111111111112</v>
      </c>
      <c r="H9" s="1">
        <v>1.6571428571428575</v>
      </c>
      <c r="K9">
        <v>33</v>
      </c>
      <c r="L9" s="53">
        <v>1805.2583999999999</v>
      </c>
      <c r="M9"/>
    </row>
    <row r="10" spans="1:24" x14ac:dyDescent="0.25">
      <c r="A10" t="s">
        <v>34</v>
      </c>
      <c r="B10" t="s">
        <v>74</v>
      </c>
      <c r="C10" t="s">
        <v>36</v>
      </c>
      <c r="D10" s="1">
        <v>0.16666666666666666</v>
      </c>
      <c r="E10" s="1">
        <v>0.40000000000000008</v>
      </c>
      <c r="F10" s="1">
        <v>0.1111111111111111</v>
      </c>
      <c r="G10" s="1"/>
      <c r="H10" s="1"/>
      <c r="K10">
        <v>35</v>
      </c>
      <c r="L10" s="53">
        <v>1356.204</v>
      </c>
      <c r="M10">
        <v>35</v>
      </c>
      <c r="N10" s="53">
        <v>1356.204</v>
      </c>
      <c r="Q10" s="1">
        <f>N10/N13</f>
        <v>11.389168816510802</v>
      </c>
      <c r="R10" s="1">
        <f>POWER(Q10,1/3)</f>
        <v>2.2499041155195592</v>
      </c>
      <c r="S10" s="53">
        <f>N10</f>
        <v>1356.204</v>
      </c>
      <c r="T10" s="51">
        <f>100*INT((S10+50)/100)</f>
        <v>1400</v>
      </c>
      <c r="U10" cm="1">
        <f t="array" ref="U10:X10">TRANSPOSE(T10:T13)</f>
        <v>1400</v>
      </c>
      <c r="V10">
        <v>600</v>
      </c>
      <c r="W10">
        <v>300</v>
      </c>
      <c r="X10">
        <v>100</v>
      </c>
    </row>
    <row r="11" spans="1:24" x14ac:dyDescent="0.25">
      <c r="A11" t="s">
        <v>34</v>
      </c>
      <c r="B11" t="s">
        <v>74</v>
      </c>
      <c r="C11" t="s">
        <v>37</v>
      </c>
      <c r="D11" s="1">
        <v>-0.16666666666666666</v>
      </c>
      <c r="E11" s="1">
        <v>0.40000000000000008</v>
      </c>
      <c r="F11" s="1">
        <v>-5.5555555555555552E-2</v>
      </c>
      <c r="G11" s="1"/>
      <c r="H11" s="1"/>
      <c r="K11">
        <v>43</v>
      </c>
      <c r="L11" s="53">
        <v>431.93439999999998</v>
      </c>
      <c r="M11" s="19">
        <v>41</v>
      </c>
      <c r="N11" s="53">
        <v>572.61599999999999</v>
      </c>
      <c r="P11" s="1">
        <f>N10/N11</f>
        <v>2.368435391256968</v>
      </c>
      <c r="S11" s="53">
        <f>S10/R10</f>
        <v>602.78302112746633</v>
      </c>
      <c r="T11" s="51">
        <f t="shared" ref="T11:T13" si="0">100*INT((S11+50)/100)</f>
        <v>600</v>
      </c>
      <c r="U11"/>
      <c r="V11"/>
      <c r="W11"/>
      <c r="X11"/>
    </row>
    <row r="12" spans="1:24" x14ac:dyDescent="0.25">
      <c r="A12" t="s">
        <v>34</v>
      </c>
      <c r="B12" t="s">
        <v>74</v>
      </c>
      <c r="C12" t="s">
        <v>38</v>
      </c>
      <c r="D12" s="1">
        <v>-5.5555555555555552E-2</v>
      </c>
      <c r="E12" s="1">
        <v>0</v>
      </c>
      <c r="F12" s="1">
        <v>-0.1111111111111111</v>
      </c>
      <c r="G12" s="1"/>
      <c r="H12" s="1"/>
      <c r="K12">
        <v>46</v>
      </c>
      <c r="L12" s="53">
        <v>281.7056</v>
      </c>
      <c r="M12" s="19">
        <v>46</v>
      </c>
      <c r="N12" s="53">
        <v>281.7056</v>
      </c>
      <c r="P12" s="1">
        <f t="shared" ref="P12:P13" si="1">N11/N12</f>
        <v>2.0326752467824565</v>
      </c>
      <c r="S12" s="53">
        <f>S11/R10</f>
        <v>267.91498222948434</v>
      </c>
      <c r="T12" s="51">
        <f t="shared" si="0"/>
        <v>300</v>
      </c>
      <c r="U12"/>
      <c r="V12"/>
      <c r="W12"/>
      <c r="X12"/>
    </row>
    <row r="13" spans="1:24" x14ac:dyDescent="0.25">
      <c r="A13" s="2" t="s">
        <v>34</v>
      </c>
      <c r="B13" s="2" t="s">
        <v>74</v>
      </c>
      <c r="C13" s="2" t="s">
        <v>39</v>
      </c>
      <c r="D13" s="3">
        <v>-0.66666666666666663</v>
      </c>
      <c r="E13" s="3">
        <v>0</v>
      </c>
      <c r="F13" s="3">
        <v>-0.77777777777777768</v>
      </c>
      <c r="G13" s="3"/>
      <c r="H13" s="3"/>
      <c r="I13" s="2"/>
      <c r="J13" s="2"/>
      <c r="K13" s="2">
        <v>52</v>
      </c>
      <c r="L13" s="55">
        <v>119.0784</v>
      </c>
      <c r="M13" s="2">
        <v>52</v>
      </c>
      <c r="N13" s="55">
        <v>119.0784</v>
      </c>
      <c r="O13" s="3"/>
      <c r="P13" s="3">
        <f t="shared" si="1"/>
        <v>2.3657153606363539</v>
      </c>
      <c r="Q13" s="3"/>
      <c r="R13" s="3"/>
      <c r="S13" s="55">
        <f>S12/R10</f>
        <v>119.07840000000003</v>
      </c>
      <c r="T13" s="52">
        <f t="shared" si="0"/>
        <v>100</v>
      </c>
      <c r="U13" s="2"/>
      <c r="V13" s="2"/>
      <c r="W13" s="2"/>
      <c r="X13" s="2"/>
    </row>
    <row r="14" spans="1:24" x14ac:dyDescent="0.25">
      <c r="A14" t="s">
        <v>34</v>
      </c>
      <c r="B14" t="s">
        <v>76</v>
      </c>
      <c r="C14" t="s">
        <v>35</v>
      </c>
      <c r="D14" s="1">
        <v>0.27777777777777779</v>
      </c>
      <c r="E14" s="1">
        <v>0.44444444444444442</v>
      </c>
      <c r="F14" s="1">
        <v>0.27777777777777779</v>
      </c>
      <c r="G14" s="1">
        <v>1.7222222222222223</v>
      </c>
      <c r="H14" s="1">
        <v>0.61111111111111094</v>
      </c>
      <c r="K14">
        <v>28</v>
      </c>
      <c r="L14" s="53">
        <v>2945.3672000000001</v>
      </c>
      <c r="M14"/>
      <c r="N14" s="53"/>
      <c r="S14" s="53"/>
      <c r="T14" s="16"/>
    </row>
    <row r="15" spans="1:24" x14ac:dyDescent="0.25">
      <c r="A15" t="s">
        <v>34</v>
      </c>
      <c r="B15" t="s">
        <v>76</v>
      </c>
      <c r="C15" t="s">
        <v>36</v>
      </c>
      <c r="D15" s="1">
        <v>0.55555555555555558</v>
      </c>
      <c r="E15" s="1">
        <v>0.16666666666666657</v>
      </c>
      <c r="F15" s="1">
        <v>0.83333333333333337</v>
      </c>
      <c r="G15" s="1"/>
      <c r="H15" s="1"/>
      <c r="K15">
        <v>30</v>
      </c>
      <c r="L15" s="53">
        <v>2276.0895999999998</v>
      </c>
      <c r="M15" s="19">
        <v>31</v>
      </c>
      <c r="N15" s="53">
        <v>1950.4416000000001</v>
      </c>
      <c r="Q15" s="1">
        <f>N15/N18</f>
        <v>6.7919690439908527</v>
      </c>
      <c r="R15" s="1">
        <f>POWER(Q15,1/3)</f>
        <v>1.8937903502175437</v>
      </c>
      <c r="S15" s="53">
        <f>N15</f>
        <v>1950.4416000000001</v>
      </c>
      <c r="T15" s="51">
        <f>100*INT((S15+50)/100)</f>
        <v>2000</v>
      </c>
      <c r="U15" cm="1">
        <f t="array" ref="U15:X15">TRANSPOSE(T15:T18)</f>
        <v>2000</v>
      </c>
      <c r="V15">
        <v>1000</v>
      </c>
      <c r="W15">
        <v>500</v>
      </c>
      <c r="X15">
        <v>300</v>
      </c>
    </row>
    <row r="16" spans="1:24" x14ac:dyDescent="0.25">
      <c r="A16" t="s">
        <v>34</v>
      </c>
      <c r="B16" t="s">
        <v>76</v>
      </c>
      <c r="C16" t="s">
        <v>37</v>
      </c>
      <c r="D16" s="1">
        <v>5.5555555555555552E-2</v>
      </c>
      <c r="E16" s="1">
        <v>0</v>
      </c>
      <c r="F16" s="1">
        <v>0.88888888888888895</v>
      </c>
      <c r="G16" s="1"/>
      <c r="H16" s="1"/>
      <c r="K16">
        <v>35</v>
      </c>
      <c r="L16" s="53">
        <v>1161.0840000000001</v>
      </c>
      <c r="M16">
        <v>35</v>
      </c>
      <c r="N16" s="53">
        <v>1161.0840000000001</v>
      </c>
      <c r="P16" s="1">
        <f>N15/N16</f>
        <v>1.6798453858635551</v>
      </c>
      <c r="S16" s="53">
        <f>S15/R15</f>
        <v>1029.9142139867536</v>
      </c>
      <c r="T16" s="51">
        <f t="shared" ref="T16:T18" si="2">100*INT((S16+50)/100)</f>
        <v>1000</v>
      </c>
      <c r="U16"/>
      <c r="V16"/>
      <c r="W16"/>
      <c r="X16"/>
    </row>
    <row r="17" spans="1:24" x14ac:dyDescent="0.25">
      <c r="A17" t="s">
        <v>34</v>
      </c>
      <c r="B17" t="s">
        <v>76</v>
      </c>
      <c r="C17" t="s">
        <v>38</v>
      </c>
      <c r="D17" s="1">
        <v>0.16666666666666666</v>
      </c>
      <c r="E17" s="1">
        <v>0</v>
      </c>
      <c r="F17" s="1">
        <v>1.0555555555555556</v>
      </c>
      <c r="G17" s="1"/>
      <c r="H17" s="1"/>
      <c r="K17">
        <v>39</v>
      </c>
      <c r="L17" s="53">
        <v>676.95519999999999</v>
      </c>
      <c r="M17" s="19">
        <v>40</v>
      </c>
      <c r="N17" s="53">
        <v>587.64639999999997</v>
      </c>
      <c r="P17" s="1">
        <f t="shared" ref="P17:P18" si="3">N16/N17</f>
        <v>1.9758208337530871</v>
      </c>
      <c r="S17" s="53">
        <f>S16/R15</f>
        <v>543.83750232355192</v>
      </c>
      <c r="T17" s="51">
        <f t="shared" si="2"/>
        <v>500</v>
      </c>
      <c r="U17"/>
      <c r="V17"/>
      <c r="W17"/>
      <c r="X17"/>
    </row>
    <row r="18" spans="1:24" x14ac:dyDescent="0.25">
      <c r="A18" s="2" t="s">
        <v>34</v>
      </c>
      <c r="B18" s="2" t="s">
        <v>76</v>
      </c>
      <c r="C18" s="2" t="s">
        <v>39</v>
      </c>
      <c r="D18" s="3">
        <v>-0.66666666666666663</v>
      </c>
      <c r="E18" s="3">
        <v>0</v>
      </c>
      <c r="F18" s="3">
        <v>0.38888888888888895</v>
      </c>
      <c r="G18" s="3"/>
      <c r="H18" s="3"/>
      <c r="I18" s="2"/>
      <c r="J18" s="2"/>
      <c r="K18" s="2">
        <v>47</v>
      </c>
      <c r="L18" s="55">
        <v>211.61359999999999</v>
      </c>
      <c r="M18" s="21">
        <v>45</v>
      </c>
      <c r="N18" s="55">
        <v>287.16879999999998</v>
      </c>
      <c r="O18" s="3"/>
      <c r="P18" s="3">
        <f t="shared" si="3"/>
        <v>2.0463448675482852</v>
      </c>
      <c r="Q18" s="3"/>
      <c r="R18" s="3"/>
      <c r="S18" s="55">
        <f>S17/R15</f>
        <v>287.16880000000009</v>
      </c>
      <c r="T18" s="52">
        <f t="shared" si="2"/>
        <v>300</v>
      </c>
      <c r="U18" s="2"/>
      <c r="V18" s="2"/>
      <c r="W18" s="2"/>
      <c r="X18" s="2"/>
    </row>
    <row r="19" spans="1:24" x14ac:dyDescent="0.25">
      <c r="A19" t="s">
        <v>34</v>
      </c>
      <c r="B19" t="s">
        <v>73</v>
      </c>
      <c r="C19" t="s">
        <v>35</v>
      </c>
      <c r="D19" s="1">
        <v>0.22222222222222221</v>
      </c>
      <c r="E19" s="1">
        <v>0.33333333333333331</v>
      </c>
      <c r="F19" s="1">
        <v>0.22222222222222221</v>
      </c>
      <c r="G19" s="1">
        <v>1.7222222222222223</v>
      </c>
      <c r="H19" s="1">
        <v>1</v>
      </c>
      <c r="K19">
        <v>24</v>
      </c>
      <c r="L19" s="53">
        <v>1973.2570000000001</v>
      </c>
      <c r="M19"/>
      <c r="N19" s="53"/>
      <c r="O19" s="14"/>
      <c r="S19" s="53"/>
      <c r="T19" s="16"/>
    </row>
    <row r="20" spans="1:24" x14ac:dyDescent="0.25">
      <c r="A20" t="s">
        <v>34</v>
      </c>
      <c r="B20" t="s">
        <v>73</v>
      </c>
      <c r="C20" t="s">
        <v>36</v>
      </c>
      <c r="D20" s="1">
        <v>0.61111111111111116</v>
      </c>
      <c r="E20" s="1">
        <v>0</v>
      </c>
      <c r="F20" s="1">
        <v>0.83333333333333337</v>
      </c>
      <c r="G20" s="1"/>
      <c r="H20" s="1"/>
      <c r="K20">
        <v>26</v>
      </c>
      <c r="L20" s="53">
        <v>1286.4259999999999</v>
      </c>
      <c r="M20" s="19">
        <v>28</v>
      </c>
      <c r="N20" s="53">
        <v>786.8664</v>
      </c>
      <c r="Q20" s="1">
        <f>N20/N23</f>
        <v>10.644031296330365</v>
      </c>
      <c r="R20" s="1">
        <f>POWER(Q20,1/3)</f>
        <v>2.1997266393360086</v>
      </c>
      <c r="S20" s="53">
        <f>N20</f>
        <v>786.8664</v>
      </c>
      <c r="T20" s="51">
        <f>100*INT((S20+50)/100)</f>
        <v>800</v>
      </c>
      <c r="U20" cm="1">
        <f t="array" ref="U20:X20">TRANSPOSE(T20:T23)</f>
        <v>800</v>
      </c>
      <c r="V20">
        <v>400</v>
      </c>
      <c r="W20">
        <v>200</v>
      </c>
      <c r="X20">
        <v>100</v>
      </c>
    </row>
    <row r="21" spans="1:24" x14ac:dyDescent="0.25">
      <c r="A21" t="s">
        <v>34</v>
      </c>
      <c r="B21" t="s">
        <v>73</v>
      </c>
      <c r="C21" t="s">
        <v>37</v>
      </c>
      <c r="D21" s="1">
        <v>-0.1111111111111111</v>
      </c>
      <c r="E21" s="1">
        <v>0</v>
      </c>
      <c r="F21" s="1">
        <v>0.72222222222222232</v>
      </c>
      <c r="G21" s="1"/>
      <c r="H21" s="1"/>
      <c r="K21">
        <v>34</v>
      </c>
      <c r="L21" s="53">
        <v>272.88720000000001</v>
      </c>
      <c r="M21">
        <v>32</v>
      </c>
      <c r="N21" s="53">
        <v>367.70159999999998</v>
      </c>
      <c r="P21" s="1">
        <f>N20/N21</f>
        <v>2.139959140781547</v>
      </c>
      <c r="S21" s="53">
        <f>S20/R20</f>
        <v>357.71099277931961</v>
      </c>
      <c r="T21" s="51">
        <f t="shared" ref="T21:T23" si="4">100*INT((S21+50)/100)</f>
        <v>400</v>
      </c>
      <c r="U21"/>
      <c r="V21"/>
      <c r="W21"/>
      <c r="X21"/>
    </row>
    <row r="22" spans="1:24" x14ac:dyDescent="0.25">
      <c r="A22" t="s">
        <v>34</v>
      </c>
      <c r="B22" t="s">
        <v>73</v>
      </c>
      <c r="C22" t="s">
        <v>38</v>
      </c>
      <c r="D22" s="1">
        <v>5.5555555555555552E-2</v>
      </c>
      <c r="E22" s="1">
        <v>0.66666666666666663</v>
      </c>
      <c r="F22" s="1">
        <v>0.7777777777777779</v>
      </c>
      <c r="G22" s="1"/>
      <c r="H22" s="1"/>
      <c r="K22">
        <v>38</v>
      </c>
      <c r="L22" s="53">
        <v>156.3424</v>
      </c>
      <c r="M22">
        <v>36</v>
      </c>
      <c r="N22" s="53">
        <v>205.81360000000001</v>
      </c>
      <c r="P22" s="1">
        <f t="shared" ref="P22:P23" si="5">N21/N22</f>
        <v>1.7865758142319068</v>
      </c>
      <c r="S22" s="53">
        <f>S21/R20</f>
        <v>162.61611164889803</v>
      </c>
      <c r="T22" s="51">
        <f t="shared" si="4"/>
        <v>200</v>
      </c>
      <c r="U22"/>
      <c r="V22"/>
      <c r="W22"/>
      <c r="X22"/>
    </row>
    <row r="23" spans="1:24" x14ac:dyDescent="0.25">
      <c r="A23" s="2" t="s">
        <v>34</v>
      </c>
      <c r="B23" s="2" t="s">
        <v>73</v>
      </c>
      <c r="C23" s="2" t="s">
        <v>39</v>
      </c>
      <c r="D23" s="3">
        <v>-0.72222222222222221</v>
      </c>
      <c r="E23" s="3">
        <v>0</v>
      </c>
      <c r="F23" s="3">
        <v>5.5555555555555691E-2</v>
      </c>
      <c r="G23" s="3"/>
      <c r="H23" s="3"/>
      <c r="I23" s="2"/>
      <c r="J23" s="2"/>
      <c r="K23" s="2">
        <v>46</v>
      </c>
      <c r="L23" s="55">
        <v>58.589599999999997</v>
      </c>
      <c r="M23" s="21">
        <v>44</v>
      </c>
      <c r="N23" s="55">
        <v>73.925600000000003</v>
      </c>
      <c r="O23" s="3"/>
      <c r="P23" s="3">
        <f t="shared" si="5"/>
        <v>2.7840639778371767</v>
      </c>
      <c r="Q23" s="3"/>
      <c r="R23" s="3"/>
      <c r="S23" s="55">
        <f>S22/R20</f>
        <v>73.925599999999989</v>
      </c>
      <c r="T23" s="52">
        <f t="shared" si="4"/>
        <v>100</v>
      </c>
      <c r="U23" s="2"/>
      <c r="V23" s="2"/>
      <c r="W23" s="2"/>
      <c r="X23" s="2"/>
    </row>
    <row r="24" spans="1:24" x14ac:dyDescent="0.25">
      <c r="A24" t="s">
        <v>34</v>
      </c>
      <c r="B24" t="s">
        <v>71</v>
      </c>
      <c r="C24" t="s">
        <v>35</v>
      </c>
      <c r="D24" s="1">
        <v>0.22222222222222221</v>
      </c>
      <c r="E24" s="1">
        <v>0.60000000000000009</v>
      </c>
      <c r="F24" s="1">
        <v>0.22222222222222221</v>
      </c>
      <c r="G24" s="1">
        <v>1.1111111111111112</v>
      </c>
      <c r="H24" s="1">
        <v>1.1000000000000001</v>
      </c>
      <c r="K24">
        <v>24</v>
      </c>
      <c r="L24" s="53">
        <v>1648.0487000000001</v>
      </c>
      <c r="M24"/>
      <c r="N24" s="53"/>
      <c r="O24" s="14"/>
      <c r="S24" s="53"/>
      <c r="T24" s="16"/>
    </row>
    <row r="25" spans="1:24" x14ac:dyDescent="0.25">
      <c r="A25" t="s">
        <v>34</v>
      </c>
      <c r="B25" t="s">
        <v>71</v>
      </c>
      <c r="C25" t="s">
        <v>36</v>
      </c>
      <c r="D25" s="1">
        <v>0.55555555555555558</v>
      </c>
      <c r="E25" s="1">
        <v>0</v>
      </c>
      <c r="F25" s="1">
        <v>0.77777777777777779</v>
      </c>
      <c r="G25" s="1"/>
      <c r="H25" s="1"/>
      <c r="K25">
        <v>26</v>
      </c>
      <c r="L25" s="53">
        <v>1250.8008</v>
      </c>
      <c r="M25" s="19">
        <v>28</v>
      </c>
      <c r="N25" s="53">
        <v>864.548</v>
      </c>
      <c r="Q25" s="1">
        <f>N25/N28</f>
        <v>7.6630195850410558</v>
      </c>
      <c r="R25" s="1">
        <f>POWER(Q25,1/3)</f>
        <v>1.971514513428944</v>
      </c>
      <c r="S25" s="53">
        <f>N25</f>
        <v>864.548</v>
      </c>
      <c r="T25" s="51">
        <f>100*INT((S25+50)/100)</f>
        <v>900</v>
      </c>
      <c r="U25" cm="1">
        <f t="array" ref="U25:X25">TRANSPOSE(T25:T28)</f>
        <v>900</v>
      </c>
      <c r="V25">
        <v>400</v>
      </c>
      <c r="W25">
        <v>200</v>
      </c>
      <c r="X25">
        <v>100</v>
      </c>
    </row>
    <row r="26" spans="1:24" x14ac:dyDescent="0.25">
      <c r="A26" t="s">
        <v>34</v>
      </c>
      <c r="B26" t="s">
        <v>71</v>
      </c>
      <c r="C26" t="s">
        <v>37</v>
      </c>
      <c r="D26" s="1">
        <v>-0.1111111111111111</v>
      </c>
      <c r="E26" s="1">
        <v>0</v>
      </c>
      <c r="F26" s="1">
        <v>0.66666666666666674</v>
      </c>
      <c r="G26" s="1"/>
      <c r="H26" s="1"/>
      <c r="K26">
        <v>34</v>
      </c>
      <c r="L26" s="53">
        <v>373.29759999999999</v>
      </c>
      <c r="M26">
        <v>34</v>
      </c>
      <c r="N26" s="53">
        <v>373.29759999999999</v>
      </c>
      <c r="P26" s="1">
        <f>N25/N26</f>
        <v>2.3159752433447203</v>
      </c>
      <c r="S26" s="53">
        <f>S25/R25</f>
        <v>438.51972385247137</v>
      </c>
      <c r="T26" s="51">
        <f t="shared" ref="T26:T28" si="6">100*INT((S26+50)/100)</f>
        <v>400</v>
      </c>
      <c r="U26"/>
      <c r="V26"/>
      <c r="W26"/>
      <c r="X26"/>
    </row>
    <row r="27" spans="1:24" x14ac:dyDescent="0.25">
      <c r="A27" t="s">
        <v>34</v>
      </c>
      <c r="B27" t="s">
        <v>71</v>
      </c>
      <c r="C27" t="s">
        <v>38</v>
      </c>
      <c r="D27" s="1">
        <v>-0.1111111111111111</v>
      </c>
      <c r="E27" s="1">
        <v>0.5</v>
      </c>
      <c r="F27" s="1">
        <v>0.55555555555555558</v>
      </c>
      <c r="G27" s="1"/>
      <c r="H27" s="1"/>
      <c r="K27">
        <v>40</v>
      </c>
      <c r="L27" s="53">
        <v>180.56960000000001</v>
      </c>
      <c r="M27">
        <v>40</v>
      </c>
      <c r="N27" s="53">
        <v>180.56960000000001</v>
      </c>
      <c r="P27" s="1">
        <f t="shared" ref="P27:P28" si="7">N26/N27</f>
        <v>2.0673335932515773</v>
      </c>
      <c r="S27" s="53">
        <f>S26/R25</f>
        <v>222.42784461666415</v>
      </c>
      <c r="T27" s="51">
        <f t="shared" si="6"/>
        <v>200</v>
      </c>
      <c r="U27"/>
      <c r="V27"/>
      <c r="W27"/>
      <c r="X27"/>
    </row>
    <row r="28" spans="1:24" x14ac:dyDescent="0.25">
      <c r="A28" s="2" t="s">
        <v>34</v>
      </c>
      <c r="B28" s="2" t="s">
        <v>71</v>
      </c>
      <c r="C28" s="2" t="s">
        <v>39</v>
      </c>
      <c r="D28" s="3">
        <v>-0.1111111111111111</v>
      </c>
      <c r="E28" s="3">
        <v>0</v>
      </c>
      <c r="F28" s="3">
        <v>0.44444444444444448</v>
      </c>
      <c r="G28" s="3"/>
      <c r="H28" s="3"/>
      <c r="I28" s="2"/>
      <c r="J28" s="2"/>
      <c r="K28" s="2">
        <v>44</v>
      </c>
      <c r="L28" s="55">
        <v>112.82080000000001</v>
      </c>
      <c r="M28" s="2">
        <v>44</v>
      </c>
      <c r="N28" s="55">
        <v>112.82080000000001</v>
      </c>
      <c r="O28" s="3"/>
      <c r="P28" s="3">
        <f t="shared" si="7"/>
        <v>1.6004991987293122</v>
      </c>
      <c r="Q28" s="3"/>
      <c r="R28" s="3"/>
      <c r="S28" s="55">
        <f>S27/R25</f>
        <v>112.82079999999996</v>
      </c>
      <c r="T28" s="52">
        <f t="shared" si="6"/>
        <v>100</v>
      </c>
      <c r="U28" s="2"/>
      <c r="V28" s="2"/>
      <c r="W28" s="2"/>
      <c r="X28" s="2"/>
    </row>
    <row r="29" spans="1:24" hidden="1" x14ac:dyDescent="0.25">
      <c r="A29" t="s">
        <v>40</v>
      </c>
      <c r="B29" t="s">
        <v>74</v>
      </c>
      <c r="C29" t="s">
        <v>35</v>
      </c>
      <c r="D29" s="1">
        <v>0.22222222222222221</v>
      </c>
      <c r="E29" s="1">
        <v>0.33333333333333331</v>
      </c>
      <c r="F29" s="1">
        <v>0.22222222222222221</v>
      </c>
      <c r="G29" s="1">
        <v>0.66666666666666663</v>
      </c>
      <c r="H29" s="1">
        <v>0.73333333333333339</v>
      </c>
      <c r="I29" s="1">
        <v>8.52</v>
      </c>
      <c r="J29" s="1">
        <v>0.41</v>
      </c>
      <c r="K29">
        <v>34</v>
      </c>
      <c r="L29" s="1">
        <v>1346.4872</v>
      </c>
      <c r="M29">
        <v>34</v>
      </c>
      <c r="N29" s="1">
        <v>1346.4872</v>
      </c>
      <c r="Q29" s="1">
        <f>N29/N32</f>
        <v>9.9828529062870697</v>
      </c>
      <c r="R29" s="1">
        <f>POWER(Q29,1/3)</f>
        <v>2.1532025757397188</v>
      </c>
    </row>
    <row r="30" spans="1:24" hidden="1" x14ac:dyDescent="0.25">
      <c r="A30" t="s">
        <v>40</v>
      </c>
      <c r="B30" t="s">
        <v>74</v>
      </c>
      <c r="C30" t="s">
        <v>36</v>
      </c>
      <c r="D30" s="1">
        <v>-0.16666666666666666</v>
      </c>
      <c r="E30" s="1">
        <v>0.40000000000000008</v>
      </c>
      <c r="F30" s="1">
        <v>5.5555555555555552E-2</v>
      </c>
      <c r="G30" s="1"/>
      <c r="H30" s="1"/>
      <c r="K30">
        <v>42</v>
      </c>
      <c r="L30" s="1">
        <v>425.0224</v>
      </c>
      <c r="M30">
        <v>42</v>
      </c>
      <c r="N30" s="1">
        <v>425.0224</v>
      </c>
      <c r="P30" s="1">
        <f>N29/N30</f>
        <v>3.1680382022218123</v>
      </c>
    </row>
    <row r="31" spans="1:24" hidden="1" x14ac:dyDescent="0.25">
      <c r="A31" t="s">
        <v>40</v>
      </c>
      <c r="B31" t="s">
        <v>74</v>
      </c>
      <c r="C31" t="s">
        <v>37</v>
      </c>
      <c r="D31" s="1">
        <v>-5.5555555555555552E-2</v>
      </c>
      <c r="E31" s="1">
        <v>0</v>
      </c>
      <c r="F31" s="1">
        <v>0</v>
      </c>
      <c r="G31" s="1"/>
      <c r="H31" s="1"/>
      <c r="K31">
        <v>46</v>
      </c>
      <c r="L31" s="1">
        <v>238.67760000000001</v>
      </c>
      <c r="M31">
        <v>46</v>
      </c>
      <c r="N31" s="1">
        <v>238.67760000000001</v>
      </c>
      <c r="P31" s="1">
        <f t="shared" ref="P31:P32" si="8">N30/N31</f>
        <v>1.7807385360000267</v>
      </c>
    </row>
    <row r="32" spans="1:24" hidden="1" x14ac:dyDescent="0.25">
      <c r="A32" t="s">
        <v>40</v>
      </c>
      <c r="B32" t="s">
        <v>74</v>
      </c>
      <c r="C32" t="s">
        <v>38</v>
      </c>
      <c r="D32" s="1">
        <v>-0.22222222222222221</v>
      </c>
      <c r="E32" s="1">
        <v>0</v>
      </c>
      <c r="F32" s="1">
        <v>-0.22222222222222221</v>
      </c>
      <c r="G32" s="1"/>
      <c r="H32" s="1"/>
      <c r="I32" s="1">
        <v>3.25</v>
      </c>
      <c r="J32" s="1">
        <v>0.52</v>
      </c>
      <c r="K32">
        <v>50</v>
      </c>
      <c r="L32" s="1">
        <v>134.88</v>
      </c>
      <c r="M32">
        <v>50</v>
      </c>
      <c r="N32" s="1">
        <v>134.88</v>
      </c>
      <c r="P32" s="1">
        <f t="shared" si="8"/>
        <v>1.7695551601423489</v>
      </c>
    </row>
    <row r="33" spans="1:18" x14ac:dyDescent="0.25">
      <c r="A33" s="2"/>
      <c r="B33" s="2"/>
      <c r="C33" s="2"/>
      <c r="D33" s="3"/>
      <c r="E33" s="3"/>
      <c r="F33" s="3"/>
      <c r="G33" s="3"/>
      <c r="H33" s="3"/>
      <c r="I33" s="2"/>
      <c r="J33" s="2"/>
      <c r="K33" s="2"/>
      <c r="L33" s="3"/>
      <c r="M33" s="2"/>
      <c r="N33" s="3"/>
      <c r="O33" s="3"/>
      <c r="P33" s="3"/>
      <c r="Q33" s="3"/>
      <c r="R33" s="3"/>
    </row>
    <row r="34" spans="1:18" hidden="1" x14ac:dyDescent="0.25">
      <c r="A34" t="s">
        <v>40</v>
      </c>
      <c r="B34" t="s">
        <v>76</v>
      </c>
      <c r="C34" t="s">
        <v>35</v>
      </c>
      <c r="D34" s="1">
        <v>0.22222222222222221</v>
      </c>
      <c r="E34" s="1">
        <v>0.5</v>
      </c>
      <c r="F34" s="1">
        <v>0.22222222222222221</v>
      </c>
      <c r="G34" s="1">
        <v>0.94444444444444442</v>
      </c>
      <c r="H34" s="1">
        <v>1.9000000000000001</v>
      </c>
      <c r="I34" s="1">
        <v>8.0399999999999991</v>
      </c>
      <c r="J34" s="1">
        <v>0.36</v>
      </c>
      <c r="K34">
        <v>30</v>
      </c>
      <c r="L34" s="1">
        <v>1989.0175999999999</v>
      </c>
      <c r="M34">
        <v>30</v>
      </c>
      <c r="N34" s="1">
        <v>1989.0175999999999</v>
      </c>
      <c r="Q34" s="1">
        <f>N34/N37</f>
        <v>6.5788140907755857</v>
      </c>
      <c r="R34" s="1">
        <f>POWER(Q34,1/3)</f>
        <v>1.8737682306921801</v>
      </c>
    </row>
    <row r="35" spans="1:18" hidden="1" x14ac:dyDescent="0.25">
      <c r="A35" t="s">
        <v>40</v>
      </c>
      <c r="B35" t="s">
        <v>76</v>
      </c>
      <c r="C35" t="s">
        <v>36</v>
      </c>
      <c r="D35" s="1">
        <v>0.16666666666666666</v>
      </c>
      <c r="E35" s="1">
        <v>0.40000000000000008</v>
      </c>
      <c r="F35" s="1">
        <v>0.38888888888888884</v>
      </c>
      <c r="G35" s="1"/>
      <c r="H35" s="1"/>
      <c r="K35">
        <v>34</v>
      </c>
      <c r="L35" s="1">
        <v>1160.6424</v>
      </c>
      <c r="M35">
        <v>34</v>
      </c>
      <c r="N35" s="1">
        <v>1160.6424</v>
      </c>
      <c r="P35" s="1">
        <f>N34/N35</f>
        <v>1.7137212977916367</v>
      </c>
    </row>
    <row r="36" spans="1:18" hidden="1" x14ac:dyDescent="0.25">
      <c r="A36" t="s">
        <v>40</v>
      </c>
      <c r="B36" t="s">
        <v>76</v>
      </c>
      <c r="C36" t="s">
        <v>37</v>
      </c>
      <c r="D36" s="1">
        <v>0</v>
      </c>
      <c r="E36" s="1">
        <v>1</v>
      </c>
      <c r="F36" s="1">
        <v>0.38888888888888884</v>
      </c>
      <c r="G36" s="1"/>
      <c r="H36" s="1"/>
      <c r="K36">
        <v>38</v>
      </c>
      <c r="L36" s="1">
        <v>689.69600000000003</v>
      </c>
      <c r="M36" s="19">
        <v>40</v>
      </c>
      <c r="N36" s="20">
        <v>526.97680000000003</v>
      </c>
      <c r="P36" s="1">
        <f t="shared" ref="P36:P37" si="9">N35/N36</f>
        <v>2.2024544534028823</v>
      </c>
    </row>
    <row r="37" spans="1:18" hidden="1" x14ac:dyDescent="0.25">
      <c r="A37" t="s">
        <v>40</v>
      </c>
      <c r="B37" t="s">
        <v>76</v>
      </c>
      <c r="C37" t="s">
        <v>38</v>
      </c>
      <c r="D37" s="1">
        <v>-0.55555555555555558</v>
      </c>
      <c r="E37" s="1">
        <v>0</v>
      </c>
      <c r="F37" s="1">
        <v>-0.16666666666666674</v>
      </c>
      <c r="G37" s="1"/>
      <c r="H37" s="1"/>
      <c r="I37" s="1">
        <v>3</v>
      </c>
      <c r="J37" s="1">
        <v>0.48</v>
      </c>
      <c r="K37">
        <v>46</v>
      </c>
      <c r="L37" s="1">
        <v>224.0608</v>
      </c>
      <c r="M37" s="19">
        <v>44</v>
      </c>
      <c r="N37" s="20">
        <v>302.33679999999998</v>
      </c>
      <c r="P37" s="1">
        <f t="shared" si="9"/>
        <v>1.7430124285234216</v>
      </c>
    </row>
    <row r="38" spans="1:18" x14ac:dyDescent="0.25">
      <c r="A38" s="2"/>
      <c r="B38" s="2"/>
      <c r="C38" s="2"/>
      <c r="D38" s="3"/>
      <c r="E38" s="3"/>
      <c r="F38" s="3"/>
      <c r="G38" s="3"/>
      <c r="H38" s="3"/>
      <c r="I38" s="2"/>
      <c r="J38" s="2"/>
      <c r="K38" s="2"/>
      <c r="L38" s="3"/>
      <c r="M38" s="2"/>
      <c r="N38" s="3"/>
      <c r="O38" s="3"/>
      <c r="P38" s="3"/>
      <c r="Q38" s="3"/>
      <c r="R38" s="3"/>
    </row>
    <row r="39" spans="1:18" hidden="1" x14ac:dyDescent="0.25">
      <c r="A39" t="s">
        <v>40</v>
      </c>
      <c r="B39" t="s">
        <v>73</v>
      </c>
      <c r="C39" t="s">
        <v>35</v>
      </c>
      <c r="D39" s="1">
        <v>0</v>
      </c>
      <c r="E39" s="1">
        <v>1</v>
      </c>
      <c r="F39" s="1">
        <v>0</v>
      </c>
      <c r="G39" s="1">
        <v>0.88888888888888884</v>
      </c>
      <c r="H39" s="1">
        <v>1.6666666666666665</v>
      </c>
      <c r="I39" s="1">
        <v>7.92</v>
      </c>
      <c r="J39" s="1">
        <v>0.3</v>
      </c>
      <c r="K39">
        <v>26</v>
      </c>
      <c r="L39" s="1">
        <v>1158.4469999999999</v>
      </c>
      <c r="M39">
        <v>26</v>
      </c>
      <c r="N39" s="1">
        <v>1158.4469999999999</v>
      </c>
      <c r="O39" t="s">
        <v>87</v>
      </c>
      <c r="Q39" s="1">
        <f>N39/N42</f>
        <v>13.441680049011872</v>
      </c>
      <c r="R39" s="1">
        <f>POWER(Q39,1/3)</f>
        <v>2.3776678452335598</v>
      </c>
    </row>
    <row r="40" spans="1:18" hidden="1" x14ac:dyDescent="0.25">
      <c r="A40" t="s">
        <v>40</v>
      </c>
      <c r="B40" t="s">
        <v>73</v>
      </c>
      <c r="C40" t="s">
        <v>36</v>
      </c>
      <c r="D40" s="1">
        <v>-0.1111111111111111</v>
      </c>
      <c r="E40" s="1">
        <v>0.66666666666666663</v>
      </c>
      <c r="F40" s="1">
        <v>-0.1111111111111111</v>
      </c>
      <c r="G40" s="1"/>
      <c r="H40" s="1"/>
      <c r="K40">
        <v>34</v>
      </c>
      <c r="L40" s="1">
        <v>244.68719999999999</v>
      </c>
      <c r="M40">
        <v>34</v>
      </c>
      <c r="N40" s="1">
        <v>244.68719999999999</v>
      </c>
      <c r="P40" s="1">
        <f>N39/N40</f>
        <v>4.7343996743597536</v>
      </c>
    </row>
    <row r="41" spans="1:18" hidden="1" x14ac:dyDescent="0.25">
      <c r="A41" t="s">
        <v>40</v>
      </c>
      <c r="B41" t="s">
        <v>73</v>
      </c>
      <c r="C41" t="s">
        <v>37</v>
      </c>
      <c r="D41" s="1">
        <v>-5.5555555555555552E-2</v>
      </c>
      <c r="E41" s="1">
        <v>0</v>
      </c>
      <c r="F41" s="1">
        <v>-0.16666666666666666</v>
      </c>
      <c r="G41" s="1"/>
      <c r="H41" s="1"/>
      <c r="K41">
        <v>38</v>
      </c>
      <c r="L41" s="1">
        <v>141.14080000000001</v>
      </c>
      <c r="M41">
        <v>38</v>
      </c>
      <c r="N41" s="1">
        <v>141.14080000000001</v>
      </c>
      <c r="P41" s="1">
        <f t="shared" ref="P41:P42" si="10">N40/N41</f>
        <v>1.7336390327956195</v>
      </c>
    </row>
    <row r="42" spans="1:18" hidden="1" x14ac:dyDescent="0.25">
      <c r="A42" t="s">
        <v>40</v>
      </c>
      <c r="B42" t="s">
        <v>73</v>
      </c>
      <c r="C42" t="s">
        <v>38</v>
      </c>
      <c r="D42" s="1">
        <v>-0.72222222222222221</v>
      </c>
      <c r="E42" s="1">
        <v>0</v>
      </c>
      <c r="F42" s="1">
        <v>-0.88888888888888884</v>
      </c>
      <c r="G42" s="1"/>
      <c r="H42" s="1"/>
      <c r="I42" s="1">
        <v>2.67</v>
      </c>
      <c r="J42" s="1">
        <v>0.44</v>
      </c>
      <c r="K42">
        <v>46</v>
      </c>
      <c r="L42" s="1">
        <v>54.5336</v>
      </c>
      <c r="M42" s="19">
        <v>42</v>
      </c>
      <c r="N42" s="20">
        <v>86.183199999999999</v>
      </c>
      <c r="P42" s="1">
        <f t="shared" si="10"/>
        <v>1.6376834464257537</v>
      </c>
    </row>
    <row r="43" spans="1:18" x14ac:dyDescent="0.25">
      <c r="A43" s="2"/>
      <c r="B43" s="2"/>
      <c r="C43" s="2"/>
      <c r="D43" s="3"/>
      <c r="E43" s="3"/>
      <c r="F43" s="3"/>
      <c r="G43" s="3"/>
      <c r="H43" s="3"/>
      <c r="I43" s="2"/>
      <c r="J43" s="2"/>
      <c r="K43" s="2"/>
      <c r="L43" s="3"/>
      <c r="M43" s="2"/>
      <c r="N43" s="3"/>
      <c r="O43" s="3"/>
      <c r="P43" s="3"/>
      <c r="Q43" s="3"/>
      <c r="R43" s="3"/>
    </row>
    <row r="44" spans="1:18" hidden="1" x14ac:dyDescent="0.25">
      <c r="A44" t="s">
        <v>40</v>
      </c>
      <c r="B44" t="s">
        <v>71</v>
      </c>
      <c r="C44" t="s">
        <v>35</v>
      </c>
      <c r="D44" s="1">
        <v>0.16666666666666666</v>
      </c>
      <c r="E44" s="1">
        <v>0.57142857142857151</v>
      </c>
      <c r="F44" s="1">
        <v>0.16666666666666666</v>
      </c>
      <c r="G44" s="1">
        <v>0.55555555555555558</v>
      </c>
      <c r="H44" s="1">
        <v>1.8571428571428572</v>
      </c>
      <c r="I44" s="1">
        <v>7.83</v>
      </c>
      <c r="J44" s="1">
        <v>0.46</v>
      </c>
      <c r="K44">
        <v>26</v>
      </c>
      <c r="L44" s="1">
        <v>1038.8344</v>
      </c>
      <c r="M44">
        <v>26</v>
      </c>
      <c r="N44" s="1">
        <v>1038.8344</v>
      </c>
      <c r="O44"/>
      <c r="Q44" s="1">
        <f>N44/N47</f>
        <v>10.89793126599807</v>
      </c>
      <c r="R44" s="1">
        <f>POWER(Q44,1/3)</f>
        <v>2.2170799517894415</v>
      </c>
    </row>
    <row r="45" spans="1:18" hidden="1" x14ac:dyDescent="0.25">
      <c r="A45" t="s">
        <v>40</v>
      </c>
      <c r="B45" t="s">
        <v>71</v>
      </c>
      <c r="C45" t="s">
        <v>36</v>
      </c>
      <c r="D45" s="1">
        <v>0</v>
      </c>
      <c r="E45" s="1">
        <v>1</v>
      </c>
      <c r="F45" s="1">
        <v>0.16666666666666666</v>
      </c>
      <c r="G45" s="1"/>
      <c r="H45" s="1"/>
      <c r="K45">
        <v>34</v>
      </c>
      <c r="L45" s="1">
        <v>310.29680000000002</v>
      </c>
      <c r="M45">
        <v>34</v>
      </c>
      <c r="N45" s="1">
        <v>310.29680000000002</v>
      </c>
      <c r="P45" s="1">
        <f>N44/N45</f>
        <v>3.3478733908954261</v>
      </c>
    </row>
    <row r="46" spans="1:18" hidden="1" x14ac:dyDescent="0.25">
      <c r="A46" t="s">
        <v>40</v>
      </c>
      <c r="B46" t="s">
        <v>71</v>
      </c>
      <c r="C46" t="s">
        <v>37</v>
      </c>
      <c r="D46" s="1">
        <v>0.1111111111111111</v>
      </c>
      <c r="E46" s="1">
        <v>0</v>
      </c>
      <c r="F46" s="1">
        <v>0.27777777777777779</v>
      </c>
      <c r="G46" s="1"/>
      <c r="H46" s="1"/>
      <c r="K46">
        <v>38</v>
      </c>
      <c r="L46" s="1">
        <v>191.57839999999999</v>
      </c>
      <c r="M46">
        <v>38</v>
      </c>
      <c r="N46" s="1">
        <v>191.57839999999999</v>
      </c>
      <c r="P46" s="1">
        <f t="shared" ref="P46:P47" si="11">N45/N46</f>
        <v>1.6196857265746036</v>
      </c>
    </row>
    <row r="47" spans="1:18" hidden="1" x14ac:dyDescent="0.25">
      <c r="A47" t="s">
        <v>40</v>
      </c>
      <c r="B47" t="s">
        <v>71</v>
      </c>
      <c r="C47" t="s">
        <v>38</v>
      </c>
      <c r="D47" s="1">
        <v>-0.27777777777777779</v>
      </c>
      <c r="E47" s="1">
        <v>0.2857142857142857</v>
      </c>
      <c r="F47" s="1">
        <v>0</v>
      </c>
      <c r="G47" s="1"/>
      <c r="H47" s="1"/>
      <c r="I47" s="1">
        <v>3.17</v>
      </c>
      <c r="J47" s="1">
        <v>0.46</v>
      </c>
      <c r="K47">
        <v>46</v>
      </c>
      <c r="L47" s="1">
        <v>71.875600000000006</v>
      </c>
      <c r="M47" s="19">
        <v>44</v>
      </c>
      <c r="N47" s="20">
        <v>95.323999999999998</v>
      </c>
      <c r="P47" s="1">
        <f t="shared" si="11"/>
        <v>2.0097603961226973</v>
      </c>
    </row>
    <row r="48" spans="1:18" x14ac:dyDescent="0.25">
      <c r="A48" s="2"/>
      <c r="B48" s="2"/>
      <c r="C48" s="2"/>
      <c r="D48" s="3"/>
      <c r="E48" s="3"/>
      <c r="F48" s="3"/>
      <c r="G48" s="3"/>
      <c r="H48" s="3"/>
      <c r="I48" s="2"/>
      <c r="J48" s="2"/>
      <c r="K48" s="2"/>
      <c r="L48" s="3"/>
      <c r="M48" s="3"/>
      <c r="N48" s="3"/>
      <c r="O48" s="3"/>
      <c r="P48" s="3"/>
      <c r="Q48" s="3"/>
      <c r="R48" s="3"/>
    </row>
  </sheetData>
  <autoFilter ref="A1:X48" xr:uid="{B73340A0-3CD0-43D4-A48B-54471DF02451}">
    <filterColumn colId="0">
      <filters blank="1">
        <filter val="codec"/>
        <filter val="SDR_LD_HD"/>
        <filter val="SDR_RA_HD"/>
        <filter val="VTM"/>
      </filters>
    </filterColumn>
  </autoFilter>
  <conditionalFormatting sqref="D9:D48">
    <cfRule type="cellIs" dxfId="5" priority="1" operator="lessThan">
      <formula>-0.3</formula>
    </cfRule>
    <cfRule type="cellIs" dxfId="4" priority="2" operator="greaterThan">
      <formula>0.3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B8FCA-7322-4223-B657-81B2C9C590AC}">
  <sheetPr filterMode="1"/>
  <dimension ref="A1:X70"/>
  <sheetViews>
    <sheetView zoomScale="85" zoomScaleNormal="85" workbookViewId="0">
      <selection activeCell="N12" sqref="N12:N40"/>
    </sheetView>
  </sheetViews>
  <sheetFormatPr defaultRowHeight="15" x14ac:dyDescent="0.25"/>
  <cols>
    <col min="1" max="1" width="13.42578125" bestFit="1" customWidth="1"/>
    <col min="2" max="2" width="21.42578125" bestFit="1" customWidth="1"/>
    <col min="12" max="24" width="8.7109375" style="1"/>
  </cols>
  <sheetData>
    <row r="1" spans="1:24" x14ac:dyDescent="0.25">
      <c r="A1" s="2" t="s">
        <v>0</v>
      </c>
      <c r="B1" s="2" t="s">
        <v>1</v>
      </c>
      <c r="C1" s="4" t="s">
        <v>6</v>
      </c>
      <c r="D1" s="2" t="s">
        <v>5</v>
      </c>
      <c r="E1" s="2" t="s">
        <v>4</v>
      </c>
      <c r="F1" s="2" t="s">
        <v>3</v>
      </c>
      <c r="G1" s="2" t="s">
        <v>2</v>
      </c>
      <c r="H1" s="4" t="s">
        <v>9</v>
      </c>
      <c r="I1" s="2" t="s">
        <v>8</v>
      </c>
      <c r="J1" s="2" t="s">
        <v>7</v>
      </c>
      <c r="K1" s="2" t="s">
        <v>80</v>
      </c>
      <c r="L1" s="6" t="s">
        <v>81</v>
      </c>
      <c r="M1" s="3" t="s">
        <v>82</v>
      </c>
      <c r="N1" s="3" t="s">
        <v>11</v>
      </c>
      <c r="O1" s="3" t="s">
        <v>10</v>
      </c>
      <c r="P1" s="3" t="s">
        <v>79</v>
      </c>
      <c r="Q1" s="7" t="s">
        <v>15</v>
      </c>
      <c r="R1" s="3" t="s">
        <v>14</v>
      </c>
      <c r="S1" s="3" t="s">
        <v>13</v>
      </c>
      <c r="T1" s="3" t="s">
        <v>12</v>
      </c>
      <c r="U1" s="6" t="s">
        <v>19</v>
      </c>
      <c r="V1" s="3" t="s">
        <v>18</v>
      </c>
      <c r="W1" s="3" t="s">
        <v>17</v>
      </c>
      <c r="X1" s="3" t="s">
        <v>16</v>
      </c>
    </row>
    <row r="2" spans="1:24" x14ac:dyDescent="0.25">
      <c r="A2" t="s">
        <v>65</v>
      </c>
      <c r="B2" t="s">
        <v>70</v>
      </c>
      <c r="C2" s="5">
        <v>42</v>
      </c>
      <c r="D2">
        <v>38</v>
      </c>
      <c r="E2">
        <v>34</v>
      </c>
      <c r="F2">
        <v>30</v>
      </c>
      <c r="G2">
        <v>28</v>
      </c>
      <c r="H2" s="5">
        <v>42</v>
      </c>
      <c r="I2">
        <v>38</v>
      </c>
      <c r="J2">
        <v>34</v>
      </c>
      <c r="K2">
        <v>30</v>
      </c>
      <c r="L2" s="54">
        <v>306.23301818181801</v>
      </c>
      <c r="M2" s="53">
        <v>558.33338181818101</v>
      </c>
      <c r="N2" s="53">
        <v>1036.6298181818099</v>
      </c>
      <c r="O2" s="53">
        <v>2132.3773090908999</v>
      </c>
      <c r="P2" s="53">
        <v>2955.2159999999999</v>
      </c>
      <c r="Q2" s="54">
        <v>280.10967272727203</v>
      </c>
      <c r="R2" s="53">
        <v>483.96305454545399</v>
      </c>
      <c r="S2" s="53">
        <v>944.27519999999902</v>
      </c>
      <c r="T2" s="53">
        <v>1892.55796363636</v>
      </c>
      <c r="U2" s="7">
        <v>0.91469454988999399</v>
      </c>
      <c r="V2" s="1">
        <v>0.86679942540683397</v>
      </c>
      <c r="W2" s="1">
        <v>0.91090877711408802</v>
      </c>
      <c r="X2" s="1">
        <v>0.88753428184021199</v>
      </c>
    </row>
    <row r="3" spans="1:24" x14ac:dyDescent="0.25">
      <c r="A3" t="s">
        <v>65</v>
      </c>
      <c r="B3" t="s">
        <v>69</v>
      </c>
      <c r="C3" s="5">
        <v>42</v>
      </c>
      <c r="D3">
        <v>38</v>
      </c>
      <c r="E3">
        <v>34</v>
      </c>
      <c r="F3">
        <v>30</v>
      </c>
      <c r="G3">
        <v>28</v>
      </c>
      <c r="H3" s="5">
        <v>42</v>
      </c>
      <c r="I3">
        <v>38</v>
      </c>
      <c r="J3">
        <v>34</v>
      </c>
      <c r="K3">
        <v>30</v>
      </c>
      <c r="L3" s="54">
        <v>702.62239999999997</v>
      </c>
      <c r="M3" s="53">
        <v>1429.7664</v>
      </c>
      <c r="N3" s="53">
        <v>2908.6064000000001</v>
      </c>
      <c r="O3" s="53">
        <v>6437.7536</v>
      </c>
      <c r="P3" s="53">
        <v>9187.4151999999995</v>
      </c>
      <c r="Q3" s="54">
        <v>618.69759999999997</v>
      </c>
      <c r="R3" s="53">
        <v>1305.8607999999999</v>
      </c>
      <c r="S3" s="53">
        <v>2631.7280000000001</v>
      </c>
      <c r="T3" s="53">
        <v>5784.3768</v>
      </c>
      <c r="U3" s="7">
        <v>0.88055490402810899</v>
      </c>
      <c r="V3" s="1">
        <v>0.913338570552504</v>
      </c>
      <c r="W3" s="1">
        <v>0.90480719563843304</v>
      </c>
      <c r="X3" s="1">
        <v>0.898508572928296</v>
      </c>
    </row>
    <row r="4" spans="1:24" x14ac:dyDescent="0.25">
      <c r="A4" t="s">
        <v>65</v>
      </c>
      <c r="B4" t="s">
        <v>68</v>
      </c>
      <c r="C4" s="5">
        <v>46</v>
      </c>
      <c r="D4">
        <v>42</v>
      </c>
      <c r="E4">
        <v>38</v>
      </c>
      <c r="F4">
        <v>34</v>
      </c>
      <c r="G4">
        <v>30</v>
      </c>
      <c r="H4" s="5">
        <v>46</v>
      </c>
      <c r="I4">
        <v>42</v>
      </c>
      <c r="J4">
        <v>38</v>
      </c>
      <c r="K4">
        <v>34</v>
      </c>
      <c r="L4" s="54">
        <v>329.54079999999999</v>
      </c>
      <c r="M4" s="53">
        <v>663.20399999999995</v>
      </c>
      <c r="N4" s="53">
        <v>1396.8432</v>
      </c>
      <c r="O4" s="53">
        <v>2944.3047999999999</v>
      </c>
      <c r="P4" s="53">
        <v>6722.9592000000002</v>
      </c>
      <c r="Q4" s="54">
        <v>300.68959999999998</v>
      </c>
      <c r="R4" s="53">
        <v>603.55039999999997</v>
      </c>
      <c r="S4" s="53">
        <v>1290.0735999999999</v>
      </c>
      <c r="T4" s="53">
        <v>2692.7440000000001</v>
      </c>
      <c r="U4" s="7">
        <v>0.91245029447036596</v>
      </c>
      <c r="V4" s="1">
        <v>0.91005241222911804</v>
      </c>
      <c r="W4" s="1">
        <v>0.92356364694333604</v>
      </c>
      <c r="X4" s="1">
        <v>0.91456020450056597</v>
      </c>
    </row>
    <row r="5" spans="1:24" x14ac:dyDescent="0.25">
      <c r="A5" t="s">
        <v>65</v>
      </c>
      <c r="B5" t="s">
        <v>67</v>
      </c>
      <c r="C5" s="5">
        <v>42</v>
      </c>
      <c r="D5">
        <v>38</v>
      </c>
      <c r="E5">
        <v>34</v>
      </c>
      <c r="F5">
        <v>30</v>
      </c>
      <c r="G5">
        <v>28</v>
      </c>
      <c r="H5" s="5">
        <v>42</v>
      </c>
      <c r="I5">
        <v>38</v>
      </c>
      <c r="J5">
        <v>34</v>
      </c>
      <c r="K5">
        <v>30</v>
      </c>
      <c r="L5" s="54">
        <v>311.14479999999998</v>
      </c>
      <c r="M5" s="53">
        <v>593.88639999999998</v>
      </c>
      <c r="N5" s="53">
        <v>1231.0727999999999</v>
      </c>
      <c r="O5" s="53">
        <v>2862.2424000000001</v>
      </c>
      <c r="P5" s="53">
        <v>4303.3671999999997</v>
      </c>
      <c r="Q5" s="54">
        <v>275.4144</v>
      </c>
      <c r="R5" s="53">
        <v>525.42240000000004</v>
      </c>
      <c r="S5" s="53">
        <v>1096.9792</v>
      </c>
      <c r="T5" s="53">
        <v>2556.7952</v>
      </c>
      <c r="U5" s="7">
        <v>0.88516472073452601</v>
      </c>
      <c r="V5" s="1">
        <v>0.88471869367609701</v>
      </c>
      <c r="W5" s="1">
        <v>0.89107581614994602</v>
      </c>
      <c r="X5" s="1">
        <v>0.89328395107276704</v>
      </c>
    </row>
    <row r="6" spans="1:24" x14ac:dyDescent="0.25">
      <c r="A6" t="s">
        <v>65</v>
      </c>
      <c r="B6" t="s">
        <v>66</v>
      </c>
      <c r="C6" s="5">
        <v>46</v>
      </c>
      <c r="D6">
        <v>42</v>
      </c>
      <c r="E6">
        <v>38</v>
      </c>
      <c r="F6">
        <v>34</v>
      </c>
      <c r="G6">
        <v>32</v>
      </c>
      <c r="H6" s="5">
        <v>46</v>
      </c>
      <c r="I6">
        <v>42</v>
      </c>
      <c r="J6">
        <v>38</v>
      </c>
      <c r="K6">
        <v>34</v>
      </c>
      <c r="L6" s="54">
        <v>335.3064</v>
      </c>
      <c r="M6" s="53">
        <v>723.65519999999901</v>
      </c>
      <c r="N6" s="53">
        <v>1590.6343999999999</v>
      </c>
      <c r="O6" s="53">
        <v>3558.1255999999998</v>
      </c>
      <c r="P6" s="53">
        <v>5268.3504000000003</v>
      </c>
      <c r="Q6" s="54">
        <v>303.13119999999998</v>
      </c>
      <c r="R6" s="53">
        <v>651.96640000000002</v>
      </c>
      <c r="S6" s="53">
        <v>1448.3376000000001</v>
      </c>
      <c r="T6" s="53">
        <v>3240.4384</v>
      </c>
      <c r="U6" s="7">
        <v>0.90404239227166505</v>
      </c>
      <c r="V6" s="1">
        <v>0.90093514148727105</v>
      </c>
      <c r="W6" s="1">
        <v>0.91054085087057102</v>
      </c>
      <c r="X6" s="1">
        <v>0.91071501242114605</v>
      </c>
    </row>
    <row r="7" spans="1:24" s="9" customFormat="1" x14ac:dyDescent="0.25">
      <c r="A7" s="9" t="s">
        <v>65</v>
      </c>
      <c r="B7" s="9" t="s">
        <v>64</v>
      </c>
      <c r="C7" s="10">
        <v>46</v>
      </c>
      <c r="D7" s="9">
        <v>42</v>
      </c>
      <c r="E7" s="9">
        <v>38</v>
      </c>
      <c r="F7" s="9">
        <v>34</v>
      </c>
      <c r="G7" s="9">
        <v>32</v>
      </c>
      <c r="H7" s="10">
        <v>46</v>
      </c>
      <c r="I7" s="9">
        <v>42</v>
      </c>
      <c r="J7" s="9">
        <v>38</v>
      </c>
      <c r="K7" s="9">
        <v>34</v>
      </c>
      <c r="L7" s="59">
        <v>644.90480000000002</v>
      </c>
      <c r="M7" s="60">
        <v>1460.896</v>
      </c>
      <c r="N7" s="60">
        <v>3252.5720000000001</v>
      </c>
      <c r="O7" s="60">
        <v>7361.0248000000001</v>
      </c>
      <c r="P7" s="60">
        <v>10677.198399999999</v>
      </c>
      <c r="Q7" s="59">
        <v>584.53200000000004</v>
      </c>
      <c r="R7" s="60">
        <v>1340.6648</v>
      </c>
      <c r="S7" s="60">
        <v>3015.7167999999901</v>
      </c>
      <c r="T7" s="60">
        <v>6844.8631999999998</v>
      </c>
      <c r="U7" s="11">
        <v>0.90638494239769896</v>
      </c>
      <c r="V7" s="12">
        <v>0.91770037018377704</v>
      </c>
      <c r="W7" s="12">
        <v>0.92717910625806199</v>
      </c>
      <c r="X7" s="12">
        <v>0.92987911139764101</v>
      </c>
    </row>
    <row r="9" spans="1:24" hidden="1" x14ac:dyDescent="0.25">
      <c r="E9" t="s">
        <v>55</v>
      </c>
      <c r="I9" t="s">
        <v>77</v>
      </c>
      <c r="J9" t="s">
        <v>78</v>
      </c>
      <c r="K9" s="19" t="s">
        <v>135</v>
      </c>
      <c r="M9" s="20" t="s">
        <v>137</v>
      </c>
      <c r="N9"/>
      <c r="O9"/>
      <c r="P9"/>
      <c r="Q9"/>
      <c r="R9"/>
      <c r="S9"/>
      <c r="T9"/>
      <c r="U9"/>
      <c r="V9"/>
      <c r="W9"/>
      <c r="X9"/>
    </row>
    <row r="10" spans="1:24" ht="75" x14ac:dyDescent="0.25">
      <c r="A10" s="2" t="s">
        <v>26</v>
      </c>
      <c r="B10" s="2" t="s">
        <v>27</v>
      </c>
      <c r="C10" s="2" t="s">
        <v>28</v>
      </c>
      <c r="D10" s="2" t="s">
        <v>29</v>
      </c>
      <c r="E10" s="2" t="s">
        <v>30</v>
      </c>
      <c r="F10" s="2" t="s">
        <v>31</v>
      </c>
      <c r="G10" s="3" t="s">
        <v>32</v>
      </c>
      <c r="H10" s="3" t="s">
        <v>33</v>
      </c>
      <c r="I10" s="2"/>
      <c r="J10" s="2"/>
      <c r="K10" s="2" t="s">
        <v>89</v>
      </c>
      <c r="L10" s="3"/>
      <c r="M10" s="3" t="s">
        <v>88</v>
      </c>
      <c r="N10" s="3"/>
      <c r="O10" s="3" t="s">
        <v>90</v>
      </c>
      <c r="P10" s="46" t="s">
        <v>93</v>
      </c>
      <c r="Q10" s="46" t="s">
        <v>94</v>
      </c>
      <c r="R10" s="46" t="s">
        <v>167</v>
      </c>
      <c r="S10" s="46" t="s">
        <v>164</v>
      </c>
      <c r="T10" s="46" t="s">
        <v>165</v>
      </c>
      <c r="U10" s="3" t="s">
        <v>166</v>
      </c>
      <c r="V10" s="3"/>
      <c r="W10" s="3"/>
      <c r="X10" s="3"/>
    </row>
    <row r="11" spans="1:24" x14ac:dyDescent="0.25">
      <c r="A11" t="s">
        <v>34</v>
      </c>
      <c r="B11" t="s">
        <v>67</v>
      </c>
      <c r="C11" t="s">
        <v>35</v>
      </c>
      <c r="D11" s="1">
        <v>0.72222222222222221</v>
      </c>
      <c r="E11" s="1">
        <v>0.13333333333333339</v>
      </c>
      <c r="F11" s="1">
        <v>0.72222222222222221</v>
      </c>
      <c r="G11" s="1">
        <v>1.7222222222222223</v>
      </c>
      <c r="H11" s="1">
        <v>1.1666666666666667</v>
      </c>
      <c r="K11">
        <v>28</v>
      </c>
      <c r="L11" s="53">
        <v>4303.3671999999997</v>
      </c>
      <c r="M11"/>
    </row>
    <row r="12" spans="1:24" x14ac:dyDescent="0.25">
      <c r="A12" t="s">
        <v>34</v>
      </c>
      <c r="B12" t="s">
        <v>67</v>
      </c>
      <c r="C12" t="s">
        <v>36</v>
      </c>
      <c r="D12" s="1">
        <v>0.44444444444444442</v>
      </c>
      <c r="E12" s="1">
        <v>0.20000000000000007</v>
      </c>
      <c r="F12" s="1">
        <v>1.1666666666666665</v>
      </c>
      <c r="G12" s="1"/>
      <c r="H12" s="1"/>
      <c r="K12">
        <v>30</v>
      </c>
      <c r="L12" s="53">
        <v>2862.2424000000001</v>
      </c>
      <c r="M12" s="19">
        <v>31</v>
      </c>
      <c r="N12" s="53">
        <v>2182.4520000000002</v>
      </c>
      <c r="Q12" s="1">
        <f>N12/N15</f>
        <v>6.5003764791101757</v>
      </c>
      <c r="R12" s="1">
        <f>POWER(Q12,1/3)</f>
        <v>1.8662916088022139</v>
      </c>
      <c r="S12" s="53">
        <f>N12</f>
        <v>2182.4520000000002</v>
      </c>
      <c r="T12" s="51">
        <f>100*INT((S12+50)/100)</f>
        <v>2200</v>
      </c>
      <c r="U12" cm="1">
        <f t="array" ref="U12:X12">TRANSPOSE(T12:T15)</f>
        <v>2200</v>
      </c>
      <c r="V12">
        <v>1200</v>
      </c>
      <c r="W12">
        <v>600</v>
      </c>
      <c r="X12">
        <v>300</v>
      </c>
    </row>
    <row r="13" spans="1:24" x14ac:dyDescent="0.25">
      <c r="A13" t="s">
        <v>34</v>
      </c>
      <c r="B13" t="s">
        <v>67</v>
      </c>
      <c r="C13" t="s">
        <v>37</v>
      </c>
      <c r="D13" s="1">
        <v>-0.1111111111111111</v>
      </c>
      <c r="E13" s="1">
        <v>0.5</v>
      </c>
      <c r="F13" s="1">
        <v>1.0555555555555554</v>
      </c>
      <c r="G13" s="1"/>
      <c r="H13" s="1"/>
      <c r="K13">
        <v>34</v>
      </c>
      <c r="L13" s="53">
        <v>1231.0727999999999</v>
      </c>
      <c r="M13">
        <v>34</v>
      </c>
      <c r="N13" s="53">
        <v>1203</v>
      </c>
      <c r="P13" s="1">
        <f>N12/N13</f>
        <v>1.8141745635910227</v>
      </c>
      <c r="S13" s="53">
        <f>S12/R12</f>
        <v>1169.4056757832707</v>
      </c>
      <c r="T13" s="51">
        <f t="shared" ref="T13:T15" si="0">100*INT((S13+50)/100)</f>
        <v>1200</v>
      </c>
      <c r="U13"/>
      <c r="V13"/>
      <c r="W13"/>
      <c r="X13"/>
    </row>
    <row r="14" spans="1:24" x14ac:dyDescent="0.25">
      <c r="A14" t="s">
        <v>34</v>
      </c>
      <c r="B14" t="s">
        <v>67</v>
      </c>
      <c r="C14" t="s">
        <v>38</v>
      </c>
      <c r="D14" s="1">
        <v>-0.22222222222222221</v>
      </c>
      <c r="E14" s="1">
        <v>0</v>
      </c>
      <c r="F14" s="1">
        <v>0.83333333333333315</v>
      </c>
      <c r="G14" s="1"/>
      <c r="H14" s="1"/>
      <c r="K14">
        <v>38</v>
      </c>
      <c r="L14" s="53">
        <v>593.88639999999998</v>
      </c>
      <c r="M14" s="19">
        <v>37</v>
      </c>
      <c r="N14" s="53">
        <v>680.99120000000005</v>
      </c>
      <c r="P14" s="1">
        <f t="shared" ref="P14:P15" si="1">N13/N14</f>
        <v>1.7665426513587839</v>
      </c>
      <c r="S14" s="53">
        <f>S13/R12</f>
        <v>626.5932238391166</v>
      </c>
      <c r="T14" s="51">
        <f t="shared" si="0"/>
        <v>600</v>
      </c>
      <c r="U14"/>
      <c r="V14"/>
      <c r="W14"/>
      <c r="X14"/>
    </row>
    <row r="15" spans="1:24" x14ac:dyDescent="0.25">
      <c r="A15" s="2" t="s">
        <v>34</v>
      </c>
      <c r="B15" s="2" t="s">
        <v>67</v>
      </c>
      <c r="C15" s="2" t="s">
        <v>39</v>
      </c>
      <c r="D15" s="3">
        <v>-0.22222222222222221</v>
      </c>
      <c r="E15" s="3">
        <v>0.33333333333333331</v>
      </c>
      <c r="F15" s="3">
        <v>0.61111111111111094</v>
      </c>
      <c r="G15" s="3"/>
      <c r="H15" s="3"/>
      <c r="I15" s="2"/>
      <c r="J15" s="2"/>
      <c r="K15" s="2">
        <v>42</v>
      </c>
      <c r="L15" s="55">
        <v>311.14479999999998</v>
      </c>
      <c r="M15" s="21">
        <v>41</v>
      </c>
      <c r="N15" s="55">
        <v>335.74239999999998</v>
      </c>
      <c r="O15" s="3"/>
      <c r="P15" s="3">
        <f t="shared" si="1"/>
        <v>2.0283145649760059</v>
      </c>
      <c r="Q15" s="3"/>
      <c r="R15" s="3"/>
      <c r="S15" s="55">
        <f>S14/R12</f>
        <v>335.74240000000009</v>
      </c>
      <c r="T15" s="52">
        <f t="shared" si="0"/>
        <v>300</v>
      </c>
      <c r="U15" s="2"/>
      <c r="V15" s="2"/>
      <c r="W15" s="2"/>
      <c r="X15" s="2"/>
    </row>
    <row r="16" spans="1:24" x14ac:dyDescent="0.25">
      <c r="A16" t="s">
        <v>34</v>
      </c>
      <c r="B16" t="s">
        <v>70</v>
      </c>
      <c r="C16" t="s">
        <v>35</v>
      </c>
      <c r="D16" s="1">
        <v>0.3888888888888889</v>
      </c>
      <c r="E16" s="1">
        <v>0.46153846153846151</v>
      </c>
      <c r="F16" s="1">
        <v>0.3888888888888889</v>
      </c>
      <c r="G16" s="1">
        <v>1.2222222222222223</v>
      </c>
      <c r="H16" s="1">
        <v>1.8329670329670331</v>
      </c>
      <c r="K16">
        <v>28</v>
      </c>
      <c r="L16" s="53">
        <v>2955.2159999999999</v>
      </c>
      <c r="M16"/>
      <c r="N16" s="53"/>
      <c r="S16" s="53"/>
    </row>
    <row r="17" spans="1:24" x14ac:dyDescent="0.25">
      <c r="A17" t="s">
        <v>34</v>
      </c>
      <c r="B17" t="s">
        <v>70</v>
      </c>
      <c r="C17" t="s">
        <v>36</v>
      </c>
      <c r="D17" s="1">
        <v>0.27777777777777779</v>
      </c>
      <c r="E17" s="1">
        <v>0.2857142857142857</v>
      </c>
      <c r="F17" s="1">
        <v>0.66666666666666674</v>
      </c>
      <c r="G17" s="1"/>
      <c r="H17" s="1"/>
      <c r="K17">
        <v>30</v>
      </c>
      <c r="L17" s="53">
        <v>2132.3773090908999</v>
      </c>
      <c r="M17" s="19">
        <v>31</v>
      </c>
      <c r="N17" s="53">
        <v>1654.8262</v>
      </c>
      <c r="O17" s="14"/>
      <c r="Q17" s="1">
        <f>N17/N20</f>
        <v>5.0233670293483472</v>
      </c>
      <c r="R17" s="1">
        <f>POWER(Q17,1/3)</f>
        <v>1.7126356116137158</v>
      </c>
      <c r="S17" s="53">
        <f>N17</f>
        <v>1654.8262</v>
      </c>
      <c r="T17" s="51">
        <f>100*INT((S17+50)/100)</f>
        <v>1700</v>
      </c>
      <c r="U17" cm="1">
        <f t="array" ref="U17:X17">TRANSPOSE(T17:T20)</f>
        <v>1700</v>
      </c>
      <c r="V17">
        <v>1000</v>
      </c>
      <c r="W17">
        <v>600</v>
      </c>
      <c r="X17">
        <v>300</v>
      </c>
    </row>
    <row r="18" spans="1:24" x14ac:dyDescent="0.25">
      <c r="A18" t="s">
        <v>34</v>
      </c>
      <c r="B18" t="s">
        <v>70</v>
      </c>
      <c r="C18" t="s">
        <v>37</v>
      </c>
      <c r="D18" s="1">
        <v>-5.5555555555555552E-2</v>
      </c>
      <c r="E18" s="1">
        <v>0.8</v>
      </c>
      <c r="F18" s="1">
        <v>0.61111111111111116</v>
      </c>
      <c r="G18" s="1"/>
      <c r="H18" s="1"/>
      <c r="K18">
        <v>34</v>
      </c>
      <c r="L18" s="53">
        <v>1036.6298181818099</v>
      </c>
      <c r="M18">
        <v>34</v>
      </c>
      <c r="N18" s="53">
        <v>1008.782</v>
      </c>
      <c r="P18" s="1">
        <f>N17/N18</f>
        <v>1.6404200312852528</v>
      </c>
      <c r="S18" s="53">
        <f>S17/R17</f>
        <v>966.24535235534108</v>
      </c>
      <c r="T18" s="51">
        <f t="shared" ref="T18:T20" si="2">100*INT((S18+50)/100)</f>
        <v>1000</v>
      </c>
      <c r="U18"/>
      <c r="V18"/>
      <c r="W18"/>
      <c r="X18"/>
    </row>
    <row r="19" spans="1:24" x14ac:dyDescent="0.25">
      <c r="A19" t="s">
        <v>34</v>
      </c>
      <c r="B19" t="s">
        <v>70</v>
      </c>
      <c r="C19" t="s">
        <v>38</v>
      </c>
      <c r="D19" s="1">
        <v>-0.22222222222222221</v>
      </c>
      <c r="E19" s="1">
        <v>0</v>
      </c>
      <c r="F19" s="1">
        <v>0.38888888888888895</v>
      </c>
      <c r="G19" s="1"/>
      <c r="H19" s="1"/>
      <c r="K19">
        <v>38</v>
      </c>
      <c r="L19" s="53">
        <v>558.33338181818101</v>
      </c>
      <c r="M19" s="19">
        <v>37</v>
      </c>
      <c r="N19" s="53">
        <v>624.49659999999994</v>
      </c>
      <c r="P19" s="1">
        <f t="shared" ref="P19:P20" si="3">N18/N19</f>
        <v>1.6153522693318108</v>
      </c>
      <c r="S19" s="53">
        <f>S18/R17</f>
        <v>564.18618520077655</v>
      </c>
      <c r="T19" s="51">
        <f t="shared" si="2"/>
        <v>600</v>
      </c>
      <c r="U19"/>
      <c r="V19"/>
      <c r="W19"/>
      <c r="X19"/>
    </row>
    <row r="20" spans="1:24" x14ac:dyDescent="0.25">
      <c r="A20" s="2" t="s">
        <v>34</v>
      </c>
      <c r="B20" s="2" t="s">
        <v>70</v>
      </c>
      <c r="C20" s="2" t="s">
        <v>39</v>
      </c>
      <c r="D20" s="3">
        <v>-0.27777777777777779</v>
      </c>
      <c r="E20" s="3">
        <v>0.2857142857142857</v>
      </c>
      <c r="F20" s="3">
        <v>0.11111111111111116</v>
      </c>
      <c r="G20" s="3"/>
      <c r="H20" s="3"/>
      <c r="I20" s="2"/>
      <c r="J20" s="2"/>
      <c r="K20" s="2">
        <v>42</v>
      </c>
      <c r="L20" s="55">
        <v>306.23301818181801</v>
      </c>
      <c r="M20" s="21">
        <v>41</v>
      </c>
      <c r="N20" s="55">
        <v>329.42570000000001</v>
      </c>
      <c r="O20" s="3"/>
      <c r="P20" s="3">
        <f t="shared" si="3"/>
        <v>1.8957130545673879</v>
      </c>
      <c r="Q20" s="3"/>
      <c r="R20" s="3"/>
      <c r="S20" s="55">
        <f>S19/R17</f>
        <v>329.42570000000006</v>
      </c>
      <c r="T20" s="52">
        <f t="shared" si="2"/>
        <v>300</v>
      </c>
      <c r="U20" s="2"/>
      <c r="V20" s="2"/>
      <c r="W20" s="2"/>
      <c r="X20" s="2"/>
    </row>
    <row r="21" spans="1:24" hidden="1" x14ac:dyDescent="0.25">
      <c r="A21" t="s">
        <v>34</v>
      </c>
      <c r="B21" t="s">
        <v>66</v>
      </c>
      <c r="C21" t="s">
        <v>35</v>
      </c>
      <c r="D21" s="1">
        <v>-0.1111111111111111</v>
      </c>
      <c r="E21" s="1">
        <v>0.8</v>
      </c>
      <c r="F21" s="1">
        <v>-0.1111111111111111</v>
      </c>
      <c r="G21" s="1">
        <v>1</v>
      </c>
      <c r="H21" s="1">
        <v>1.7523809523809524</v>
      </c>
      <c r="J21">
        <v>32</v>
      </c>
      <c r="K21" t="s">
        <v>83</v>
      </c>
      <c r="L21" s="53">
        <v>5268.3504000000003</v>
      </c>
      <c r="M21"/>
      <c r="N21" s="53"/>
      <c r="S21" s="53"/>
    </row>
    <row r="22" spans="1:24" hidden="1" x14ac:dyDescent="0.25">
      <c r="A22" t="s">
        <v>34</v>
      </c>
      <c r="B22" t="s">
        <v>66</v>
      </c>
      <c r="C22" t="s">
        <v>36</v>
      </c>
      <c r="D22" s="1">
        <v>0.27777777777777779</v>
      </c>
      <c r="E22" s="1">
        <v>0.2857142857142857</v>
      </c>
      <c r="F22" s="1">
        <v>0.16666666666666669</v>
      </c>
      <c r="G22" s="1"/>
      <c r="H22" s="1"/>
      <c r="J22">
        <v>34</v>
      </c>
      <c r="K22" t="s">
        <v>83</v>
      </c>
      <c r="L22" s="53">
        <v>3558.1255999999998</v>
      </c>
      <c r="M22">
        <v>34</v>
      </c>
      <c r="N22" s="53">
        <v>3530.2759999999998</v>
      </c>
      <c r="Q22" s="1">
        <f>N22/N25</f>
        <v>9.5639919202777612</v>
      </c>
      <c r="R22" s="1">
        <f>POWER(Q22,1/3)</f>
        <v>2.1226565664540455</v>
      </c>
      <c r="S22" s="53">
        <f>N22</f>
        <v>3530.2759999999998</v>
      </c>
      <c r="T22" s="51">
        <f>100*INT((S22+50)/100)</f>
        <v>3500</v>
      </c>
      <c r="U22" cm="1">
        <f t="array" ref="U22:X22">TRANSPOSE(T22:T25)</f>
        <v>3500</v>
      </c>
      <c r="V22">
        <v>1700</v>
      </c>
      <c r="W22">
        <v>800</v>
      </c>
      <c r="X22">
        <v>400</v>
      </c>
    </row>
    <row r="23" spans="1:24" hidden="1" x14ac:dyDescent="0.25">
      <c r="A23" t="s">
        <v>34</v>
      </c>
      <c r="B23" t="s">
        <v>66</v>
      </c>
      <c r="C23" t="s">
        <v>37</v>
      </c>
      <c r="D23" s="1">
        <v>5.5555555555555552E-2</v>
      </c>
      <c r="E23" s="1">
        <v>0.66666666666666663</v>
      </c>
      <c r="F23" s="1">
        <v>0.22222222222222224</v>
      </c>
      <c r="G23" s="1"/>
      <c r="H23" s="1"/>
      <c r="J23">
        <v>38</v>
      </c>
      <c r="K23" t="s">
        <v>83</v>
      </c>
      <c r="L23" s="53">
        <v>1590.6343999999999</v>
      </c>
      <c r="M23">
        <v>38</v>
      </c>
      <c r="N23" s="53">
        <v>1562.787</v>
      </c>
      <c r="P23" s="1">
        <f>N22/N23</f>
        <v>2.2589617139123885</v>
      </c>
      <c r="S23" s="53">
        <f>S22/R22</f>
        <v>1663.1404513530986</v>
      </c>
      <c r="T23" s="51">
        <f t="shared" ref="T23:T25" si="4">100*INT((S23+50)/100)</f>
        <v>1700</v>
      </c>
      <c r="U23"/>
      <c r="V23"/>
      <c r="W23"/>
      <c r="X23"/>
    </row>
    <row r="24" spans="1:24" hidden="1" x14ac:dyDescent="0.25">
      <c r="A24" t="s">
        <v>34</v>
      </c>
      <c r="B24" t="s">
        <v>66</v>
      </c>
      <c r="C24" t="s">
        <v>38</v>
      </c>
      <c r="D24" s="1">
        <v>-0.22222222222222221</v>
      </c>
      <c r="E24" s="1">
        <v>0</v>
      </c>
      <c r="F24" s="1">
        <v>0</v>
      </c>
      <c r="G24" s="1"/>
      <c r="H24" s="1"/>
      <c r="J24">
        <v>42</v>
      </c>
      <c r="K24" t="s">
        <v>83</v>
      </c>
      <c r="L24" s="53">
        <v>723.65519999999901</v>
      </c>
      <c r="M24">
        <v>42</v>
      </c>
      <c r="N24" s="53">
        <v>695.80640000000005</v>
      </c>
      <c r="P24" s="1">
        <f t="shared" ref="P24:P25" si="5">N23/N24</f>
        <v>2.2460083724438289</v>
      </c>
      <c r="S24" s="53">
        <f>S23/R22</f>
        <v>783.51838806002377</v>
      </c>
      <c r="T24" s="51">
        <f t="shared" si="4"/>
        <v>800</v>
      </c>
      <c r="U24"/>
      <c r="V24"/>
      <c r="W24"/>
      <c r="X24"/>
    </row>
    <row r="25" spans="1:24" hidden="1" x14ac:dyDescent="0.25">
      <c r="A25" s="2" t="s">
        <v>34</v>
      </c>
      <c r="B25" s="2" t="s">
        <v>66</v>
      </c>
      <c r="C25" s="2" t="s">
        <v>39</v>
      </c>
      <c r="D25" s="3">
        <v>-0.33333333333333331</v>
      </c>
      <c r="E25" s="3">
        <v>0</v>
      </c>
      <c r="F25" s="3">
        <v>-0.33333333333333331</v>
      </c>
      <c r="G25" s="3"/>
      <c r="H25" s="3"/>
      <c r="I25" s="2"/>
      <c r="J25" s="2">
        <v>46</v>
      </c>
      <c r="K25" s="2" t="s">
        <v>83</v>
      </c>
      <c r="L25" s="55">
        <v>335.3064</v>
      </c>
      <c r="M25" s="21">
        <v>45</v>
      </c>
      <c r="N25" s="62">
        <v>369.1216</v>
      </c>
      <c r="O25" s="3"/>
      <c r="P25" s="3">
        <f t="shared" si="5"/>
        <v>1.8850330080927262</v>
      </c>
      <c r="Q25" s="3"/>
      <c r="R25" s="3"/>
      <c r="S25" s="55">
        <f>S24/R22</f>
        <v>369.12160000000006</v>
      </c>
      <c r="T25" s="52">
        <f t="shared" si="4"/>
        <v>400</v>
      </c>
      <c r="U25" s="2"/>
      <c r="V25" s="2"/>
      <c r="W25" s="2"/>
      <c r="X25" s="2"/>
    </row>
    <row r="26" spans="1:24" x14ac:dyDescent="0.25">
      <c r="A26" t="s">
        <v>34</v>
      </c>
      <c r="B26" t="s">
        <v>69</v>
      </c>
      <c r="C26" t="s">
        <v>35</v>
      </c>
      <c r="D26" s="1">
        <v>0.44444444444444442</v>
      </c>
      <c r="E26" s="1">
        <v>0.20000000000000007</v>
      </c>
      <c r="F26" s="1">
        <v>0.44444444444444442</v>
      </c>
      <c r="G26" s="1">
        <v>1.3888888888888888</v>
      </c>
      <c r="H26" s="1">
        <v>1.2</v>
      </c>
      <c r="K26">
        <v>28</v>
      </c>
      <c r="L26" s="53">
        <v>9187.4151999999995</v>
      </c>
      <c r="M26"/>
      <c r="N26" s="53"/>
      <c r="O26" s="14"/>
      <c r="S26" s="53"/>
    </row>
    <row r="27" spans="1:24" x14ac:dyDescent="0.25">
      <c r="A27" t="s">
        <v>34</v>
      </c>
      <c r="B27" t="s">
        <v>69</v>
      </c>
      <c r="C27" t="s">
        <v>36</v>
      </c>
      <c r="D27" s="1">
        <v>0.55555555555555558</v>
      </c>
      <c r="E27" s="1">
        <v>0.16666666666666657</v>
      </c>
      <c r="F27" s="1">
        <v>1</v>
      </c>
      <c r="G27" s="1"/>
      <c r="H27" s="1"/>
      <c r="K27">
        <v>30</v>
      </c>
      <c r="L27" s="53">
        <v>6437.7536</v>
      </c>
      <c r="M27" s="19">
        <v>31</v>
      </c>
      <c r="N27" s="53">
        <v>4938.0871999999999</v>
      </c>
      <c r="Q27" s="1">
        <f>N27/N30</f>
        <v>5.8616374120176404</v>
      </c>
      <c r="R27" s="1">
        <f>POWER(Q27,1/3)</f>
        <v>1.8030439659340121</v>
      </c>
      <c r="S27" s="53">
        <f>N27</f>
        <v>4938.0871999999999</v>
      </c>
      <c r="T27" s="51">
        <f>100*INT((S27+50)/100)</f>
        <v>4900</v>
      </c>
      <c r="U27" cm="1">
        <f t="array" ref="U27:X27">TRANSPOSE(T27:T30)</f>
        <v>4900</v>
      </c>
      <c r="V27">
        <v>2700</v>
      </c>
      <c r="W27">
        <v>1500</v>
      </c>
      <c r="X27">
        <v>800</v>
      </c>
    </row>
    <row r="28" spans="1:24" x14ac:dyDescent="0.25">
      <c r="A28" t="s">
        <v>34</v>
      </c>
      <c r="B28" t="s">
        <v>69</v>
      </c>
      <c r="C28" t="s">
        <v>37</v>
      </c>
      <c r="D28" s="1">
        <v>0.1111111111111111</v>
      </c>
      <c r="E28" s="1">
        <v>0.5</v>
      </c>
      <c r="F28" s="1">
        <v>1.1111111111111112</v>
      </c>
      <c r="G28" s="1"/>
      <c r="H28" s="1"/>
      <c r="K28">
        <v>34</v>
      </c>
      <c r="L28" s="53">
        <v>2908.6064000000001</v>
      </c>
      <c r="M28" s="19">
        <v>35</v>
      </c>
      <c r="N28" s="53">
        <v>2445.6768000000002</v>
      </c>
      <c r="P28" s="1">
        <f>N27/N28</f>
        <v>2.019108657366337</v>
      </c>
      <c r="S28" s="53">
        <f>S27/R27</f>
        <v>2738.750298549694</v>
      </c>
      <c r="T28" s="51">
        <f t="shared" ref="T28:T30" si="6">100*INT((S28+50)/100)</f>
        <v>2700</v>
      </c>
      <c r="U28"/>
      <c r="V28"/>
      <c r="W28"/>
      <c r="X28"/>
    </row>
    <row r="29" spans="1:24" x14ac:dyDescent="0.25">
      <c r="A29" t="s">
        <v>34</v>
      </c>
      <c r="B29" t="s">
        <v>69</v>
      </c>
      <c r="C29" t="s">
        <v>38</v>
      </c>
      <c r="D29" s="1">
        <v>-5.5555555555555552E-2</v>
      </c>
      <c r="E29" s="1">
        <v>0</v>
      </c>
      <c r="F29" s="1">
        <v>1.0555555555555556</v>
      </c>
      <c r="G29" s="1"/>
      <c r="H29" s="1"/>
      <c r="K29">
        <v>38</v>
      </c>
      <c r="L29" s="53">
        <v>1429.7664</v>
      </c>
      <c r="M29">
        <v>38</v>
      </c>
      <c r="N29" s="53">
        <v>1429.7664</v>
      </c>
      <c r="P29" s="1">
        <f t="shared" ref="P29:P30" si="7">N28/N29</f>
        <v>1.7105429250540509</v>
      </c>
      <c r="S29" s="53">
        <f>S28/R27</f>
        <v>1518.9592435317948</v>
      </c>
      <c r="T29" s="51">
        <f t="shared" si="6"/>
        <v>1500</v>
      </c>
      <c r="U29"/>
      <c r="V29"/>
      <c r="W29"/>
      <c r="X29"/>
    </row>
    <row r="30" spans="1:24" x14ac:dyDescent="0.25">
      <c r="A30" s="2" t="s">
        <v>34</v>
      </c>
      <c r="B30" s="2" t="s">
        <v>69</v>
      </c>
      <c r="C30" s="2" t="s">
        <v>39</v>
      </c>
      <c r="D30" s="3">
        <v>-0.22222222222222221</v>
      </c>
      <c r="E30" s="3">
        <v>0.33333333333333331</v>
      </c>
      <c r="F30" s="3">
        <v>0.83333333333333337</v>
      </c>
      <c r="G30" s="3"/>
      <c r="H30" s="3"/>
      <c r="I30" s="2"/>
      <c r="J30" s="2"/>
      <c r="K30" s="2">
        <v>42</v>
      </c>
      <c r="L30" s="55">
        <v>702.62239999999997</v>
      </c>
      <c r="M30" s="21">
        <v>41</v>
      </c>
      <c r="N30" s="55">
        <v>842.44159999999999</v>
      </c>
      <c r="O30" s="3"/>
      <c r="P30" s="3">
        <f t="shared" si="7"/>
        <v>1.6971697504016896</v>
      </c>
      <c r="Q30" s="3"/>
      <c r="R30" s="3"/>
      <c r="S30" s="55">
        <f>S29/R27</f>
        <v>842.44160000000011</v>
      </c>
      <c r="T30" s="52">
        <f t="shared" si="6"/>
        <v>800</v>
      </c>
      <c r="U30" s="2"/>
      <c r="V30" s="2"/>
      <c r="W30" s="2"/>
      <c r="X30" s="2"/>
    </row>
    <row r="31" spans="1:24" hidden="1" x14ac:dyDescent="0.25">
      <c r="A31" t="s">
        <v>34</v>
      </c>
      <c r="B31" t="s">
        <v>64</v>
      </c>
      <c r="C31" t="s">
        <v>35</v>
      </c>
      <c r="D31" s="1">
        <v>0.5</v>
      </c>
      <c r="E31" s="1">
        <v>0.18181818181818188</v>
      </c>
      <c r="F31" s="1">
        <v>0.5</v>
      </c>
      <c r="G31" s="1">
        <v>1.7222222222222221</v>
      </c>
      <c r="H31" s="1">
        <v>0.60404040404040416</v>
      </c>
      <c r="K31" s="8" t="s">
        <v>83</v>
      </c>
    </row>
    <row r="32" spans="1:24" hidden="1" x14ac:dyDescent="0.25">
      <c r="A32" t="s">
        <v>34</v>
      </c>
      <c r="B32" t="s">
        <v>64</v>
      </c>
      <c r="C32" t="s">
        <v>36</v>
      </c>
      <c r="D32" s="1">
        <v>0.3888888888888889</v>
      </c>
      <c r="E32" s="1">
        <v>0.22222222222222221</v>
      </c>
      <c r="F32" s="1">
        <v>0.88888888888888884</v>
      </c>
      <c r="G32" s="1"/>
      <c r="H32" s="1"/>
      <c r="K32" s="8" t="s">
        <v>83</v>
      </c>
    </row>
    <row r="33" spans="1:24" hidden="1" x14ac:dyDescent="0.25">
      <c r="A33" t="s">
        <v>34</v>
      </c>
      <c r="B33" t="s">
        <v>64</v>
      </c>
      <c r="C33" t="s">
        <v>37</v>
      </c>
      <c r="D33" s="1">
        <v>0.33333333333333331</v>
      </c>
      <c r="E33" s="1">
        <v>0</v>
      </c>
      <c r="F33" s="1">
        <v>1.2222222222222221</v>
      </c>
      <c r="G33" s="1"/>
      <c r="H33" s="1"/>
      <c r="K33" s="8" t="s">
        <v>83</v>
      </c>
    </row>
    <row r="34" spans="1:24" hidden="1" x14ac:dyDescent="0.25">
      <c r="A34" t="s">
        <v>34</v>
      </c>
      <c r="B34" t="s">
        <v>64</v>
      </c>
      <c r="C34" t="s">
        <v>38</v>
      </c>
      <c r="D34" s="1">
        <v>-5.5555555555555552E-2</v>
      </c>
      <c r="E34" s="1">
        <v>0</v>
      </c>
      <c r="F34" s="1">
        <v>1.1666666666666665</v>
      </c>
      <c r="G34" s="1"/>
      <c r="H34" s="1"/>
      <c r="K34" s="8" t="s">
        <v>83</v>
      </c>
    </row>
    <row r="35" spans="1:24" hidden="1" x14ac:dyDescent="0.25">
      <c r="A35" s="2" t="s">
        <v>34</v>
      </c>
      <c r="B35" s="2" t="s">
        <v>64</v>
      </c>
      <c r="C35" s="2" t="s">
        <v>39</v>
      </c>
      <c r="D35" s="3">
        <v>-0.44444444444444442</v>
      </c>
      <c r="E35" s="3">
        <v>0.20000000000000007</v>
      </c>
      <c r="F35" s="3">
        <v>0.7222222222222221</v>
      </c>
      <c r="G35" s="3"/>
      <c r="H35" s="3"/>
      <c r="I35" s="2"/>
      <c r="J35" s="2"/>
      <c r="K35" s="18" t="s">
        <v>83</v>
      </c>
      <c r="L35" s="3"/>
      <c r="M35" s="3"/>
      <c r="N35" s="3"/>
      <c r="O35" s="3"/>
      <c r="P35" s="3"/>
      <c r="Q35" s="3"/>
      <c r="R35" s="3"/>
    </row>
    <row r="36" spans="1:24" x14ac:dyDescent="0.25">
      <c r="A36" t="s">
        <v>34</v>
      </c>
      <c r="B36" t="s">
        <v>68</v>
      </c>
      <c r="C36" t="s">
        <v>35</v>
      </c>
      <c r="D36" s="1">
        <v>0.66666666666666663</v>
      </c>
      <c r="E36" s="1">
        <v>0.25</v>
      </c>
      <c r="F36" s="1">
        <v>0.66666666666666663</v>
      </c>
      <c r="G36" s="1">
        <v>1.9444444444444444</v>
      </c>
      <c r="H36" s="1">
        <v>1.5576923076923077</v>
      </c>
      <c r="K36">
        <v>30</v>
      </c>
      <c r="L36" s="53">
        <v>6722.9592000000002</v>
      </c>
      <c r="M36"/>
      <c r="N36" s="53"/>
      <c r="O36" s="14"/>
      <c r="S36" s="53"/>
    </row>
    <row r="37" spans="1:24" x14ac:dyDescent="0.25">
      <c r="A37" t="s">
        <v>34</v>
      </c>
      <c r="B37" t="s">
        <v>68</v>
      </c>
      <c r="C37" t="s">
        <v>36</v>
      </c>
      <c r="D37" s="1">
        <v>0.5</v>
      </c>
      <c r="E37" s="1">
        <v>0.30769230769230765</v>
      </c>
      <c r="F37" s="1">
        <v>1.1666666666666665</v>
      </c>
      <c r="G37" s="1"/>
      <c r="H37" s="1"/>
      <c r="K37">
        <v>34</v>
      </c>
      <c r="L37" s="53">
        <v>2944.3047999999999</v>
      </c>
      <c r="M37" s="19">
        <v>35</v>
      </c>
      <c r="N37" s="53">
        <v>2447.67</v>
      </c>
      <c r="Q37" s="1">
        <f>N37/N40</f>
        <v>6.6857231824836667</v>
      </c>
      <c r="R37" s="1">
        <f>POWER(Q37,1/3)</f>
        <v>1.8838636385773331</v>
      </c>
      <c r="S37" s="53">
        <f>N37</f>
        <v>2447.67</v>
      </c>
      <c r="T37" s="51">
        <f>100*INT((S37+50)/100)</f>
        <v>2400</v>
      </c>
      <c r="U37" cm="1">
        <f t="array" ref="U37:X37">TRANSPOSE(T37:T40)</f>
        <v>2400</v>
      </c>
      <c r="V37">
        <v>1300</v>
      </c>
      <c r="W37">
        <v>700</v>
      </c>
      <c r="X37">
        <v>400</v>
      </c>
    </row>
    <row r="38" spans="1:24" x14ac:dyDescent="0.25">
      <c r="A38" t="s">
        <v>34</v>
      </c>
      <c r="B38" t="s">
        <v>68</v>
      </c>
      <c r="C38" t="s">
        <v>37</v>
      </c>
      <c r="D38" s="1">
        <v>0</v>
      </c>
      <c r="E38" s="1">
        <v>1</v>
      </c>
      <c r="F38" s="1">
        <v>1.1666666666666665</v>
      </c>
      <c r="G38" s="1"/>
      <c r="H38" s="1"/>
      <c r="K38">
        <v>38</v>
      </c>
      <c r="L38" s="53">
        <v>1396.8432</v>
      </c>
      <c r="M38">
        <v>38</v>
      </c>
      <c r="N38" s="53">
        <v>1369</v>
      </c>
      <c r="P38" s="1">
        <f>N37/N38</f>
        <v>1.7879254930606283</v>
      </c>
      <c r="S38" s="53">
        <f>S37/R37</f>
        <v>1299.2819383936119</v>
      </c>
      <c r="T38" s="51">
        <f t="shared" ref="T38:T40" si="8">100*INT((S38+50)/100)</f>
        <v>1300</v>
      </c>
      <c r="U38"/>
      <c r="V38"/>
      <c r="W38"/>
      <c r="X38"/>
    </row>
    <row r="39" spans="1:24" x14ac:dyDescent="0.25">
      <c r="A39" t="s">
        <v>34</v>
      </c>
      <c r="B39" t="s">
        <v>68</v>
      </c>
      <c r="C39" t="s">
        <v>38</v>
      </c>
      <c r="D39" s="1">
        <v>-0.22222222222222221</v>
      </c>
      <c r="E39" s="1">
        <v>0</v>
      </c>
      <c r="F39" s="1">
        <v>0.94444444444444431</v>
      </c>
      <c r="G39" s="1"/>
      <c r="H39" s="1"/>
      <c r="K39">
        <v>42</v>
      </c>
      <c r="L39" s="53">
        <v>663.20399999999995</v>
      </c>
      <c r="M39" s="19">
        <v>41</v>
      </c>
      <c r="N39" s="53">
        <v>770.6816</v>
      </c>
      <c r="P39" s="1">
        <f t="shared" ref="P39:P40" si="9">N38/N39</f>
        <v>1.7763496624286865</v>
      </c>
      <c r="S39" s="53">
        <f>S38/R37</f>
        <v>689.69001353771603</v>
      </c>
      <c r="T39" s="51">
        <f t="shared" si="8"/>
        <v>700</v>
      </c>
      <c r="U39"/>
      <c r="V39"/>
      <c r="W39"/>
      <c r="X39"/>
    </row>
    <row r="40" spans="1:24" x14ac:dyDescent="0.25">
      <c r="A40" s="2" t="s">
        <v>34</v>
      </c>
      <c r="B40" s="2" t="s">
        <v>68</v>
      </c>
      <c r="C40" s="2" t="s">
        <v>39</v>
      </c>
      <c r="D40" s="3">
        <v>-0.55555555555555558</v>
      </c>
      <c r="E40" s="3">
        <v>0</v>
      </c>
      <c r="F40" s="3">
        <v>0.38888888888888873</v>
      </c>
      <c r="G40" s="3"/>
      <c r="H40" s="3"/>
      <c r="I40" s="2"/>
      <c r="J40" s="2"/>
      <c r="K40" s="2">
        <v>46</v>
      </c>
      <c r="L40" s="55">
        <v>329.54079999999999</v>
      </c>
      <c r="M40" s="21">
        <v>45</v>
      </c>
      <c r="N40" s="55">
        <v>366.10399999999998</v>
      </c>
      <c r="O40" s="3"/>
      <c r="P40" s="3">
        <f t="shared" si="9"/>
        <v>2.1050892642527805</v>
      </c>
      <c r="Q40" s="3"/>
      <c r="R40" s="3"/>
      <c r="S40" s="55">
        <f>S39/R37</f>
        <v>366.10400000000004</v>
      </c>
      <c r="T40" s="52">
        <f t="shared" si="8"/>
        <v>400</v>
      </c>
      <c r="U40" s="2"/>
      <c r="V40" s="2"/>
      <c r="W40" s="2"/>
      <c r="X40" s="2"/>
    </row>
    <row r="41" spans="1:24" hidden="1" x14ac:dyDescent="0.25">
      <c r="A41" t="s">
        <v>40</v>
      </c>
      <c r="B41" t="s">
        <v>67</v>
      </c>
      <c r="C41" t="s">
        <v>35</v>
      </c>
      <c r="D41" s="1">
        <v>0.3888888888888889</v>
      </c>
      <c r="E41" s="1">
        <v>0.3636363636363637</v>
      </c>
      <c r="F41" s="1">
        <v>0.3888888888888889</v>
      </c>
      <c r="G41" s="1">
        <v>0.61111111111111105</v>
      </c>
      <c r="H41" s="1">
        <v>2.4303030303030302</v>
      </c>
      <c r="I41" s="1">
        <v>8.33</v>
      </c>
      <c r="J41" s="1">
        <v>0.52</v>
      </c>
      <c r="K41">
        <v>30</v>
      </c>
      <c r="L41" s="1">
        <v>2529.4349999999999</v>
      </c>
      <c r="M41">
        <v>30</v>
      </c>
      <c r="N41" s="1">
        <v>2529.4349999999999</v>
      </c>
      <c r="Q41" s="1">
        <f>N41/N44</f>
        <v>7.2466680800348371</v>
      </c>
      <c r="R41" s="1">
        <f>POWER(Q41,1/3)</f>
        <v>1.9351417817518533</v>
      </c>
    </row>
    <row r="42" spans="1:24" hidden="1" x14ac:dyDescent="0.25">
      <c r="A42" t="s">
        <v>40</v>
      </c>
      <c r="B42" t="s">
        <v>67</v>
      </c>
      <c r="C42" t="s">
        <v>36</v>
      </c>
      <c r="D42" s="1">
        <v>-5.5555555555555552E-2</v>
      </c>
      <c r="E42" s="1">
        <v>0.66666666666666663</v>
      </c>
      <c r="F42" s="1">
        <v>0.33333333333333337</v>
      </c>
      <c r="G42" s="1"/>
      <c r="H42" s="1"/>
      <c r="K42">
        <v>34</v>
      </c>
      <c r="L42" s="1">
        <v>1070</v>
      </c>
      <c r="M42">
        <v>34</v>
      </c>
      <c r="N42" s="1">
        <v>1070</v>
      </c>
      <c r="P42" s="1">
        <f>N41/N42</f>
        <v>2.3639579439252336</v>
      </c>
    </row>
    <row r="43" spans="1:24" hidden="1" x14ac:dyDescent="0.25">
      <c r="A43" t="s">
        <v>40</v>
      </c>
      <c r="B43" t="s">
        <v>67</v>
      </c>
      <c r="C43" t="s">
        <v>37</v>
      </c>
      <c r="D43" s="1">
        <v>0</v>
      </c>
      <c r="E43" s="1">
        <v>1</v>
      </c>
      <c r="F43" s="1">
        <v>0.33333333333333337</v>
      </c>
      <c r="G43" s="1"/>
      <c r="H43" s="1"/>
      <c r="K43">
        <v>38</v>
      </c>
      <c r="L43" s="1">
        <v>498.1</v>
      </c>
      <c r="M43">
        <v>38</v>
      </c>
      <c r="N43" s="1">
        <v>498.1</v>
      </c>
      <c r="P43" s="1">
        <f t="shared" ref="P43:P44" si="10">N42/N43</f>
        <v>2.1481630194740009</v>
      </c>
    </row>
    <row r="44" spans="1:24" hidden="1" x14ac:dyDescent="0.25">
      <c r="A44" t="s">
        <v>40</v>
      </c>
      <c r="B44" t="s">
        <v>67</v>
      </c>
      <c r="C44" t="s">
        <v>38</v>
      </c>
      <c r="D44" s="1">
        <v>-0.16666666666666666</v>
      </c>
      <c r="E44" s="1">
        <v>0.40000000000000008</v>
      </c>
      <c r="F44" s="1">
        <v>0.16666666666666671</v>
      </c>
      <c r="G44" s="1"/>
      <c r="H44" s="1"/>
      <c r="I44" s="1">
        <v>2.65</v>
      </c>
      <c r="J44" s="1">
        <v>0.42</v>
      </c>
      <c r="K44">
        <v>42</v>
      </c>
      <c r="L44" s="1">
        <v>248.1</v>
      </c>
      <c r="M44">
        <v>40</v>
      </c>
      <c r="N44" s="1">
        <v>349.048</v>
      </c>
      <c r="P44" s="1">
        <f t="shared" si="10"/>
        <v>1.427024363411336</v>
      </c>
    </row>
    <row r="45" spans="1:24" x14ac:dyDescent="0.25">
      <c r="A45" s="2"/>
      <c r="B45" s="2"/>
      <c r="C45" s="2"/>
      <c r="D45" s="3"/>
      <c r="E45" s="3"/>
      <c r="F45" s="3"/>
      <c r="G45" s="3"/>
      <c r="H45" s="3"/>
      <c r="I45" s="2"/>
      <c r="J45" s="2"/>
      <c r="K45" s="2"/>
      <c r="L45" s="3"/>
      <c r="M45" s="2"/>
      <c r="N45" s="3"/>
      <c r="O45" s="3"/>
      <c r="P45" s="3"/>
      <c r="Q45" s="3"/>
      <c r="R45" s="3"/>
    </row>
    <row r="46" spans="1:24" hidden="1" x14ac:dyDescent="0.25">
      <c r="A46" t="s">
        <v>40</v>
      </c>
      <c r="B46" t="s">
        <v>70</v>
      </c>
      <c r="C46" t="s">
        <v>35</v>
      </c>
      <c r="D46" s="1">
        <v>-0.1111111111111111</v>
      </c>
      <c r="E46" s="1">
        <v>0.83333333333333337</v>
      </c>
      <c r="F46" s="1">
        <v>-0.1111111111111111</v>
      </c>
      <c r="G46" s="1">
        <v>0.55555555555555558</v>
      </c>
      <c r="H46" s="1">
        <v>1.8333333333333335</v>
      </c>
      <c r="I46" s="1">
        <v>8.4499999999999993</v>
      </c>
      <c r="J46" s="1">
        <v>0.45</v>
      </c>
      <c r="K46">
        <v>30</v>
      </c>
      <c r="L46" s="1">
        <v>1892.558</v>
      </c>
      <c r="M46">
        <v>30</v>
      </c>
      <c r="N46" s="1">
        <v>1892.558</v>
      </c>
      <c r="Q46" s="1">
        <f>N46/N49</f>
        <v>7.4878743674077555</v>
      </c>
      <c r="R46" s="1">
        <f>POWER(Q46,1/3)</f>
        <v>1.9563783572024298</v>
      </c>
    </row>
    <row r="47" spans="1:24" hidden="1" x14ac:dyDescent="0.25">
      <c r="A47" t="s">
        <v>40</v>
      </c>
      <c r="B47" t="s">
        <v>70</v>
      </c>
      <c r="C47" t="s">
        <v>36</v>
      </c>
      <c r="D47" s="1">
        <v>0</v>
      </c>
      <c r="E47" s="1">
        <v>1</v>
      </c>
      <c r="F47" s="1">
        <v>-0.1111111111111111</v>
      </c>
      <c r="G47" s="1"/>
      <c r="H47" s="1"/>
      <c r="K47">
        <v>34</v>
      </c>
      <c r="L47" s="1">
        <v>916.91520000000003</v>
      </c>
      <c r="M47">
        <v>34</v>
      </c>
      <c r="N47" s="1">
        <v>916.91520000000003</v>
      </c>
      <c r="P47" s="1">
        <f>N46/N47</f>
        <v>2.0640491072674987</v>
      </c>
    </row>
    <row r="48" spans="1:24" hidden="1" x14ac:dyDescent="0.25">
      <c r="A48" t="s">
        <v>40</v>
      </c>
      <c r="B48" t="s">
        <v>70</v>
      </c>
      <c r="C48" t="s">
        <v>37</v>
      </c>
      <c r="D48" s="1">
        <v>-0.22222222222222221</v>
      </c>
      <c r="E48" s="1">
        <v>0</v>
      </c>
      <c r="F48" s="1">
        <v>-0.33333333333333331</v>
      </c>
      <c r="G48" s="1"/>
      <c r="H48" s="1"/>
      <c r="K48">
        <v>38</v>
      </c>
      <c r="L48" s="1">
        <v>483.9631</v>
      </c>
      <c r="M48">
        <v>38</v>
      </c>
      <c r="N48" s="1">
        <v>483.9631</v>
      </c>
      <c r="P48" s="1">
        <f t="shared" ref="P48:P49" si="11">N47/N48</f>
        <v>1.8945973360365698</v>
      </c>
    </row>
    <row r="49" spans="1:18" hidden="1" x14ac:dyDescent="0.25">
      <c r="A49" t="s">
        <v>40</v>
      </c>
      <c r="B49" t="s">
        <v>70</v>
      </c>
      <c r="C49" t="s">
        <v>38</v>
      </c>
      <c r="D49" s="1">
        <v>-0.22222222222222221</v>
      </c>
      <c r="E49" s="1">
        <v>0</v>
      </c>
      <c r="F49" s="1">
        <v>-0.55555555555555558</v>
      </c>
      <c r="G49" s="1"/>
      <c r="H49" s="1"/>
      <c r="I49" s="1">
        <v>3.36</v>
      </c>
      <c r="J49" s="1">
        <v>0.62</v>
      </c>
      <c r="K49">
        <v>42</v>
      </c>
      <c r="L49" s="1">
        <v>252.74969999999999</v>
      </c>
      <c r="M49">
        <v>42</v>
      </c>
      <c r="N49" s="1">
        <v>252.74969999999999</v>
      </c>
      <c r="P49" s="1">
        <f t="shared" si="11"/>
        <v>1.9147919859054234</v>
      </c>
    </row>
    <row r="50" spans="1:18" x14ac:dyDescent="0.25">
      <c r="A50" s="2"/>
      <c r="B50" s="2"/>
      <c r="C50" s="2"/>
      <c r="D50" s="3"/>
      <c r="E50" s="3"/>
      <c r="F50" s="3"/>
      <c r="G50" s="3"/>
      <c r="H50" s="3"/>
      <c r="I50" s="2"/>
      <c r="J50" s="2"/>
      <c r="K50" s="2"/>
      <c r="L50" s="3"/>
      <c r="M50" s="2"/>
      <c r="N50" s="3"/>
      <c r="O50" s="3"/>
      <c r="P50" s="3"/>
      <c r="Q50" s="3"/>
      <c r="R50" s="3"/>
    </row>
    <row r="51" spans="1:18" hidden="1" x14ac:dyDescent="0.25">
      <c r="A51" t="s">
        <v>40</v>
      </c>
      <c r="B51" t="s">
        <v>66</v>
      </c>
      <c r="C51" t="s">
        <v>35</v>
      </c>
      <c r="D51" s="1">
        <v>-5.5555555555555552E-2</v>
      </c>
      <c r="E51" s="1">
        <v>0.88888888888888884</v>
      </c>
      <c r="F51" s="1">
        <v>-5.5555555555555552E-2</v>
      </c>
      <c r="G51" s="1">
        <v>0.33333333333333331</v>
      </c>
      <c r="H51" s="1">
        <v>2.7222222222222219</v>
      </c>
      <c r="I51" s="1"/>
      <c r="J51" s="1"/>
      <c r="K51">
        <v>34</v>
      </c>
      <c r="L51" s="1">
        <v>3213.078</v>
      </c>
      <c r="M51">
        <v>34</v>
      </c>
      <c r="N51" s="1">
        <v>3213.078</v>
      </c>
      <c r="Q51" s="1">
        <f>N51/N54</f>
        <v>11.651245670323803</v>
      </c>
      <c r="R51" s="1">
        <f>POWER(Q51,1/3)</f>
        <v>2.2670309706135354</v>
      </c>
    </row>
    <row r="52" spans="1:18" hidden="1" x14ac:dyDescent="0.25">
      <c r="A52" t="s">
        <v>40</v>
      </c>
      <c r="B52" t="s">
        <v>66</v>
      </c>
      <c r="C52" t="s">
        <v>36</v>
      </c>
      <c r="D52" s="1">
        <v>5.5555555555555552E-2</v>
      </c>
      <c r="E52" s="1">
        <v>0.66666666666666663</v>
      </c>
      <c r="F52" s="1">
        <v>0</v>
      </c>
      <c r="G52" s="1"/>
      <c r="H52" s="1"/>
      <c r="K52">
        <v>38</v>
      </c>
      <c r="L52" s="1">
        <v>1420.9780000000001</v>
      </c>
      <c r="M52">
        <v>38</v>
      </c>
      <c r="N52" s="1">
        <v>1420.9780000000001</v>
      </c>
      <c r="P52" s="1">
        <f>N51/N52</f>
        <v>2.2611736423786994</v>
      </c>
    </row>
    <row r="53" spans="1:18" hidden="1" x14ac:dyDescent="0.25">
      <c r="A53" t="s">
        <v>40</v>
      </c>
      <c r="B53" t="s">
        <v>66</v>
      </c>
      <c r="C53" t="s">
        <v>37</v>
      </c>
      <c r="D53" s="1">
        <v>-0.1111111111111111</v>
      </c>
      <c r="E53" s="1">
        <v>0.5</v>
      </c>
      <c r="F53" s="1">
        <v>-0.1111111111111111</v>
      </c>
      <c r="G53" s="1"/>
      <c r="H53" s="1"/>
      <c r="K53">
        <v>42</v>
      </c>
      <c r="L53" s="1">
        <v>624.60640000000001</v>
      </c>
      <c r="M53">
        <v>42</v>
      </c>
      <c r="N53" s="1">
        <v>624.60640000000001</v>
      </c>
      <c r="P53" s="1">
        <f t="shared" ref="P53:P54" si="12">N52/N53</f>
        <v>2.2749975024271287</v>
      </c>
    </row>
    <row r="54" spans="1:18" hidden="1" x14ac:dyDescent="0.25">
      <c r="A54" t="s">
        <v>40</v>
      </c>
      <c r="B54" t="s">
        <v>66</v>
      </c>
      <c r="C54" t="s">
        <v>38</v>
      </c>
      <c r="D54" s="1">
        <v>-0.1111111111111111</v>
      </c>
      <c r="E54" s="1">
        <v>0.66666666666666663</v>
      </c>
      <c r="F54" s="1">
        <v>-0.22222222222222221</v>
      </c>
      <c r="G54" s="1"/>
      <c r="H54" s="1"/>
      <c r="I54">
        <v>3.26</v>
      </c>
      <c r="J54">
        <v>0.51</v>
      </c>
      <c r="K54">
        <v>46</v>
      </c>
      <c r="L54" s="1">
        <v>275.77120000000002</v>
      </c>
      <c r="M54">
        <v>46</v>
      </c>
      <c r="N54" s="1">
        <v>275.77120000000002</v>
      </c>
      <c r="P54" s="1">
        <f t="shared" si="12"/>
        <v>2.2649442726434086</v>
      </c>
    </row>
    <row r="55" spans="1:18" x14ac:dyDescent="0.25">
      <c r="A55" s="2"/>
      <c r="B55" s="2"/>
      <c r="C55" s="2"/>
      <c r="D55" s="3"/>
      <c r="E55" s="3"/>
      <c r="F55" s="3"/>
      <c r="G55" s="3"/>
      <c r="H55" s="3"/>
      <c r="I55" s="2"/>
      <c r="J55" s="2"/>
      <c r="K55" s="2"/>
      <c r="L55" s="3"/>
      <c r="M55" s="2"/>
      <c r="N55" s="3"/>
      <c r="O55" s="3"/>
      <c r="P55" s="3"/>
      <c r="Q55" s="3"/>
      <c r="R55" s="3"/>
    </row>
    <row r="56" spans="1:18" hidden="1" x14ac:dyDescent="0.25">
      <c r="A56" t="s">
        <v>40</v>
      </c>
      <c r="B56" t="s">
        <v>69</v>
      </c>
      <c r="C56" t="s">
        <v>35</v>
      </c>
      <c r="D56" s="1">
        <v>0</v>
      </c>
      <c r="E56" s="1">
        <v>1</v>
      </c>
      <c r="F56" s="1">
        <v>0</v>
      </c>
      <c r="G56" s="1">
        <v>0.61111111111111105</v>
      </c>
      <c r="H56" s="1">
        <v>1.6857142857142857</v>
      </c>
      <c r="I56" s="1">
        <v>8.4600000000000009</v>
      </c>
      <c r="J56" s="1">
        <v>0.45</v>
      </c>
      <c r="K56">
        <v>30</v>
      </c>
      <c r="L56" s="1">
        <v>5757.0168000000003</v>
      </c>
      <c r="M56">
        <v>30</v>
      </c>
      <c r="N56" s="1">
        <v>5757.0168000000003</v>
      </c>
      <c r="Q56" s="1">
        <f>N56/N59</f>
        <v>6.4577498155895485</v>
      </c>
      <c r="R56" s="1">
        <f>POWER(Q56,1/3)</f>
        <v>1.8622032141214837</v>
      </c>
    </row>
    <row r="57" spans="1:18" hidden="1" x14ac:dyDescent="0.25">
      <c r="A57" t="s">
        <v>40</v>
      </c>
      <c r="B57" t="s">
        <v>69</v>
      </c>
      <c r="C57" t="s">
        <v>36</v>
      </c>
      <c r="D57" s="1">
        <v>0.27777777777777779</v>
      </c>
      <c r="E57" s="1">
        <v>0.2857142857142857</v>
      </c>
      <c r="F57" s="1">
        <v>0.27777777777777779</v>
      </c>
      <c r="G57" s="1"/>
      <c r="H57" s="1"/>
      <c r="K57">
        <v>34</v>
      </c>
      <c r="L57" s="1">
        <v>2631.7280000000001</v>
      </c>
      <c r="M57">
        <v>34</v>
      </c>
      <c r="N57" s="1">
        <v>2631.7280000000001</v>
      </c>
      <c r="P57" s="1">
        <f>N56/N57</f>
        <v>2.1875424815938427</v>
      </c>
    </row>
    <row r="58" spans="1:18" hidden="1" x14ac:dyDescent="0.25">
      <c r="A58" t="s">
        <v>40</v>
      </c>
      <c r="B58" t="s">
        <v>69</v>
      </c>
      <c r="C58" t="s">
        <v>37</v>
      </c>
      <c r="D58" s="1">
        <v>-0.16666666666666666</v>
      </c>
      <c r="E58" s="1">
        <v>0</v>
      </c>
      <c r="F58" s="1">
        <v>0.11111111111111113</v>
      </c>
      <c r="G58" s="1"/>
      <c r="H58" s="1"/>
      <c r="K58">
        <v>38</v>
      </c>
      <c r="L58" s="1">
        <v>1278.46</v>
      </c>
      <c r="M58">
        <v>38</v>
      </c>
      <c r="N58" s="1">
        <v>1278.46</v>
      </c>
      <c r="P58" s="1">
        <f t="shared" ref="P58:P59" si="13">N57/N58</f>
        <v>2.058514149836522</v>
      </c>
    </row>
    <row r="59" spans="1:18" hidden="1" x14ac:dyDescent="0.25">
      <c r="A59" t="s">
        <v>40</v>
      </c>
      <c r="B59" t="s">
        <v>69</v>
      </c>
      <c r="C59" t="s">
        <v>38</v>
      </c>
      <c r="D59" s="1">
        <v>-0.16666666666666666</v>
      </c>
      <c r="E59" s="1">
        <v>0.40000000000000008</v>
      </c>
      <c r="F59" s="1">
        <v>-5.5555555555555525E-2</v>
      </c>
      <c r="G59" s="1"/>
      <c r="H59" s="1"/>
      <c r="I59" s="1">
        <v>3.75</v>
      </c>
      <c r="J59" s="1">
        <v>0.53</v>
      </c>
      <c r="K59">
        <v>42</v>
      </c>
      <c r="L59" s="1">
        <v>618.69759999999997</v>
      </c>
      <c r="M59" s="19">
        <v>40</v>
      </c>
      <c r="N59" s="20">
        <v>891.4896</v>
      </c>
      <c r="P59" s="1">
        <f t="shared" si="13"/>
        <v>1.4340716930405022</v>
      </c>
    </row>
    <row r="60" spans="1:18" x14ac:dyDescent="0.25">
      <c r="A60" s="2"/>
      <c r="B60" s="2"/>
      <c r="C60" s="2"/>
      <c r="D60" s="3"/>
      <c r="E60" s="3"/>
      <c r="F60" s="3"/>
      <c r="G60" s="3"/>
      <c r="H60" s="3"/>
      <c r="I60" s="2"/>
      <c r="J60" s="2"/>
      <c r="K60" s="2"/>
      <c r="L60" s="3"/>
      <c r="M60" s="3"/>
      <c r="N60" s="3"/>
      <c r="O60" s="3"/>
      <c r="P60" s="3"/>
      <c r="Q60" s="3"/>
      <c r="R60" s="3"/>
    </row>
    <row r="61" spans="1:18" hidden="1" x14ac:dyDescent="0.25">
      <c r="A61" t="s">
        <v>40</v>
      </c>
      <c r="B61" t="s">
        <v>64</v>
      </c>
      <c r="C61" t="s">
        <v>35</v>
      </c>
      <c r="D61" s="1">
        <v>0.5</v>
      </c>
      <c r="E61" s="1">
        <v>0</v>
      </c>
      <c r="F61" s="1">
        <v>0.5</v>
      </c>
      <c r="G61" s="1">
        <v>1.1666666666666665</v>
      </c>
      <c r="H61" s="1">
        <v>1.3</v>
      </c>
      <c r="I61" s="1"/>
      <c r="J61" s="1"/>
      <c r="K61" s="8" t="s">
        <v>83</v>
      </c>
    </row>
    <row r="62" spans="1:18" hidden="1" x14ac:dyDescent="0.25">
      <c r="A62" t="s">
        <v>40</v>
      </c>
      <c r="B62" t="s">
        <v>64</v>
      </c>
      <c r="C62" t="s">
        <v>36</v>
      </c>
      <c r="D62" s="1">
        <v>0.3888888888888889</v>
      </c>
      <c r="E62" s="1">
        <v>0</v>
      </c>
      <c r="F62" s="1">
        <v>0.88888888888888884</v>
      </c>
      <c r="G62" s="1"/>
      <c r="H62" s="1"/>
      <c r="K62" s="8" t="s">
        <v>83</v>
      </c>
    </row>
    <row r="63" spans="1:18" hidden="1" x14ac:dyDescent="0.25">
      <c r="A63" t="s">
        <v>40</v>
      </c>
      <c r="B63" t="s">
        <v>64</v>
      </c>
      <c r="C63" t="s">
        <v>37</v>
      </c>
      <c r="D63" s="1">
        <v>-5.5555555555555552E-2</v>
      </c>
      <c r="E63" s="1">
        <v>0.8</v>
      </c>
      <c r="F63" s="1">
        <v>0.83333333333333326</v>
      </c>
      <c r="G63" s="1"/>
      <c r="H63" s="1"/>
      <c r="K63" s="8" t="s">
        <v>83</v>
      </c>
    </row>
    <row r="64" spans="1:18" hidden="1" x14ac:dyDescent="0.25">
      <c r="A64" t="s">
        <v>40</v>
      </c>
      <c r="B64" t="s">
        <v>64</v>
      </c>
      <c r="C64" t="s">
        <v>38</v>
      </c>
      <c r="D64" s="1">
        <v>-0.22222222222222221</v>
      </c>
      <c r="E64" s="1">
        <v>0.5</v>
      </c>
      <c r="F64" s="1">
        <v>0.61111111111111105</v>
      </c>
      <c r="G64" s="1"/>
      <c r="H64" s="1"/>
      <c r="I64">
        <v>3.83</v>
      </c>
      <c r="J64">
        <v>0.59</v>
      </c>
      <c r="K64" s="8" t="s">
        <v>83</v>
      </c>
    </row>
    <row r="65" spans="1:18" hidden="1" x14ac:dyDescent="0.25">
      <c r="A65" s="2"/>
      <c r="B65" s="2"/>
      <c r="C65" s="2"/>
      <c r="D65" s="3"/>
      <c r="E65" s="3"/>
      <c r="F65" s="3"/>
      <c r="G65" s="3"/>
      <c r="H65" s="3"/>
      <c r="I65" s="2"/>
      <c r="J65" s="2"/>
      <c r="K65" s="18" t="s">
        <v>83</v>
      </c>
      <c r="L65" s="3"/>
      <c r="M65" s="3"/>
      <c r="N65" s="3"/>
      <c r="O65" s="3"/>
      <c r="P65" s="3"/>
      <c r="Q65" s="3"/>
      <c r="R65" s="3"/>
    </row>
    <row r="66" spans="1:18" hidden="1" x14ac:dyDescent="0.25">
      <c r="A66" t="s">
        <v>40</v>
      </c>
      <c r="B66" t="s">
        <v>68</v>
      </c>
      <c r="C66" t="s">
        <v>35</v>
      </c>
      <c r="D66" s="1">
        <v>0.44444444444444442</v>
      </c>
      <c r="E66" s="1">
        <v>0.33333333333333331</v>
      </c>
      <c r="F66" s="1">
        <v>0.44444444444444442</v>
      </c>
      <c r="G66" s="1">
        <v>1.2222222222222221</v>
      </c>
      <c r="H66" s="1">
        <v>1.9333333333333336</v>
      </c>
      <c r="I66" s="1"/>
      <c r="J66" s="1"/>
      <c r="K66">
        <v>34</v>
      </c>
      <c r="L66" s="1">
        <v>2665</v>
      </c>
      <c r="M66">
        <v>34</v>
      </c>
      <c r="N66" s="1">
        <v>2665</v>
      </c>
      <c r="Q66" s="1">
        <f>N66/N69</f>
        <v>6.6849346406540349</v>
      </c>
      <c r="R66" s="1">
        <f>POWER(Q66,1/3)</f>
        <v>1.8837895721103342</v>
      </c>
    </row>
    <row r="67" spans="1:18" hidden="1" x14ac:dyDescent="0.25">
      <c r="A67" t="s">
        <v>40</v>
      </c>
      <c r="B67" t="s">
        <v>68</v>
      </c>
      <c r="C67" t="s">
        <v>36</v>
      </c>
      <c r="D67" s="1">
        <v>0</v>
      </c>
      <c r="E67" s="1">
        <v>1</v>
      </c>
      <c r="F67" s="1">
        <v>0.44444444444444442</v>
      </c>
      <c r="G67" s="1"/>
      <c r="H67" s="1"/>
      <c r="K67">
        <v>38</v>
      </c>
      <c r="L67" s="1">
        <v>1262.7139999999999</v>
      </c>
      <c r="M67">
        <v>38</v>
      </c>
      <c r="N67" s="1">
        <v>1262.7139999999999</v>
      </c>
      <c r="P67" s="1">
        <f>N66/N67</f>
        <v>2.1105333432590436</v>
      </c>
    </row>
    <row r="68" spans="1:18" hidden="1" x14ac:dyDescent="0.25">
      <c r="A68" t="s">
        <v>40</v>
      </c>
      <c r="B68" t="s">
        <v>68</v>
      </c>
      <c r="C68" t="s">
        <v>37</v>
      </c>
      <c r="D68" s="1">
        <v>-0.33333333333333331</v>
      </c>
      <c r="E68" s="1">
        <v>0.40000000000000008</v>
      </c>
      <c r="F68" s="1">
        <v>0.1111111111111111</v>
      </c>
      <c r="G68" s="1"/>
      <c r="H68" s="1"/>
      <c r="K68">
        <v>42</v>
      </c>
      <c r="L68" s="1">
        <v>576.20000000000005</v>
      </c>
      <c r="M68">
        <v>42</v>
      </c>
      <c r="N68" s="1">
        <v>576.20000000000005</v>
      </c>
      <c r="P68" s="1">
        <f t="shared" ref="P68:P69" si="14">N67/N68</f>
        <v>2.1914508851093366</v>
      </c>
    </row>
    <row r="69" spans="1:18" hidden="1" x14ac:dyDescent="0.25">
      <c r="A69" t="s">
        <v>40</v>
      </c>
      <c r="B69" t="s">
        <v>68</v>
      </c>
      <c r="C69" t="s">
        <v>38</v>
      </c>
      <c r="D69" s="1">
        <v>-0.44444444444444442</v>
      </c>
      <c r="E69" s="1">
        <v>0.20000000000000007</v>
      </c>
      <c r="F69" s="1">
        <v>-0.33333333333333331</v>
      </c>
      <c r="G69" s="1"/>
      <c r="H69" s="1"/>
      <c r="I69">
        <v>2.79</v>
      </c>
      <c r="J69">
        <v>0.45</v>
      </c>
      <c r="K69">
        <v>46</v>
      </c>
      <c r="L69" s="1">
        <v>273.32960000000003</v>
      </c>
      <c r="M69">
        <v>44</v>
      </c>
      <c r="N69" s="1">
        <v>398.6576</v>
      </c>
      <c r="P69" s="1">
        <f t="shared" si="14"/>
        <v>1.4453505966021971</v>
      </c>
    </row>
    <row r="70" spans="1:18" x14ac:dyDescent="0.25">
      <c r="A70" s="2"/>
      <c r="B70" s="2"/>
      <c r="C70" s="2"/>
      <c r="D70" s="3"/>
      <c r="E70" s="3"/>
      <c r="F70" s="3"/>
      <c r="G70" s="3"/>
      <c r="H70" s="3"/>
      <c r="I70" s="2"/>
      <c r="J70" s="2"/>
      <c r="K70" s="2"/>
      <c r="L70" s="3"/>
      <c r="M70" s="3"/>
      <c r="N70" s="3"/>
      <c r="O70" s="3"/>
      <c r="P70" s="3"/>
      <c r="Q70" s="3"/>
      <c r="R70" s="3"/>
    </row>
  </sheetData>
  <autoFilter ref="A1:X70" xr:uid="{AA9B8FCA-7322-4223-B657-81B2C9C590AC}">
    <filterColumn colId="0">
      <filters blank="1">
        <filter val="codec"/>
        <filter val="Gaming_LD_HD"/>
        <filter val="VTM"/>
      </filters>
    </filterColumn>
    <filterColumn colId="10">
      <filters blank="1">
        <filter val="28"/>
        <filter val="30"/>
        <filter val="34"/>
        <filter val="38"/>
        <filter val="42"/>
        <filter val="46"/>
        <filter val="initial QPs"/>
      </filters>
    </filterColumn>
  </autoFilter>
  <conditionalFormatting sqref="D11:D70">
    <cfRule type="cellIs" dxfId="3" priority="1" operator="lessThan">
      <formula>-0.3</formula>
    </cfRule>
    <cfRule type="cellIs" dxfId="2" priority="2" operator="greaterThan">
      <formula>0.3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C8713-0CF8-419C-A572-2E4425D717E2}">
  <sheetPr filterMode="1"/>
  <dimension ref="A1:X81"/>
  <sheetViews>
    <sheetView topLeftCell="A3" zoomScale="85" zoomScaleNormal="85" workbookViewId="0">
      <selection activeCell="N18" sqref="N18:N46"/>
    </sheetView>
  </sheetViews>
  <sheetFormatPr defaultRowHeight="15" x14ac:dyDescent="0.25"/>
  <cols>
    <col min="1" max="1" width="13.42578125" bestFit="1" customWidth="1"/>
    <col min="2" max="2" width="21.42578125" bestFit="1" customWidth="1"/>
    <col min="12" max="12" width="10" style="1" bestFit="1" customWidth="1"/>
    <col min="13" max="13" width="8.7109375" style="1"/>
    <col min="14" max="14" width="10" style="1" bestFit="1" customWidth="1"/>
    <col min="15" max="24" width="8.7109375" style="1"/>
  </cols>
  <sheetData>
    <row r="1" spans="1:24" x14ac:dyDescent="0.25">
      <c r="A1" s="2" t="s">
        <v>0</v>
      </c>
      <c r="B1" s="2" t="s">
        <v>1</v>
      </c>
      <c r="C1" s="4" t="s">
        <v>6</v>
      </c>
      <c r="D1" s="2" t="s">
        <v>5</v>
      </c>
      <c r="E1" s="2" t="s">
        <v>4</v>
      </c>
      <c r="F1" s="2" t="s">
        <v>3</v>
      </c>
      <c r="G1" s="2" t="s">
        <v>2</v>
      </c>
      <c r="H1" s="4" t="s">
        <v>9</v>
      </c>
      <c r="I1" s="2" t="s">
        <v>8</v>
      </c>
      <c r="J1" s="2" t="s">
        <v>7</v>
      </c>
      <c r="K1" s="2" t="s">
        <v>80</v>
      </c>
      <c r="L1" s="6" t="s">
        <v>81</v>
      </c>
      <c r="M1" s="3" t="s">
        <v>82</v>
      </c>
      <c r="N1" s="3" t="s">
        <v>11</v>
      </c>
      <c r="O1" s="3" t="s">
        <v>11</v>
      </c>
      <c r="P1" s="3" t="s">
        <v>10</v>
      </c>
      <c r="Q1" s="6" t="s">
        <v>15</v>
      </c>
      <c r="R1" s="3" t="s">
        <v>14</v>
      </c>
      <c r="S1" s="3" t="s">
        <v>13</v>
      </c>
      <c r="T1" s="3" t="s">
        <v>12</v>
      </c>
      <c r="U1" s="6" t="s">
        <v>19</v>
      </c>
      <c r="V1" s="3" t="s">
        <v>18</v>
      </c>
      <c r="W1" s="3" t="s">
        <v>17</v>
      </c>
      <c r="X1" s="3" t="s">
        <v>16</v>
      </c>
    </row>
    <row r="2" spans="1:24" s="9" customFormat="1" x14ac:dyDescent="0.25">
      <c r="A2" s="9" t="s">
        <v>57</v>
      </c>
      <c r="B2" s="9" t="s">
        <v>63</v>
      </c>
      <c r="C2" s="10">
        <v>51</v>
      </c>
      <c r="D2" s="9">
        <v>47</v>
      </c>
      <c r="E2" s="9">
        <v>39</v>
      </c>
      <c r="F2" s="9">
        <v>35</v>
      </c>
      <c r="G2" s="9">
        <v>33</v>
      </c>
      <c r="H2" s="10">
        <v>52</v>
      </c>
      <c r="I2" s="9">
        <v>46</v>
      </c>
      <c r="J2" s="9">
        <v>38</v>
      </c>
      <c r="K2" s="9">
        <v>34</v>
      </c>
      <c r="L2" s="59">
        <v>152.02160000000001</v>
      </c>
      <c r="M2" s="60">
        <v>244.14320000000001</v>
      </c>
      <c r="N2" s="60">
        <v>575.63040000000001</v>
      </c>
      <c r="O2" s="60">
        <v>901.16160000000002</v>
      </c>
      <c r="P2" s="60">
        <v>1128.1936000000001</v>
      </c>
      <c r="Q2" s="59">
        <v>118.8296</v>
      </c>
      <c r="R2" s="60">
        <v>237.89760000000001</v>
      </c>
      <c r="S2" s="60">
        <v>558.92319999999995</v>
      </c>
      <c r="T2" s="60">
        <v>883.36800000000005</v>
      </c>
      <c r="U2" s="11">
        <v>0.78166260584022196</v>
      </c>
      <c r="V2" s="12">
        <v>0.974418292215388</v>
      </c>
      <c r="W2" s="12">
        <v>0.97097582059599297</v>
      </c>
      <c r="X2" s="12">
        <v>0.98025481778184897</v>
      </c>
    </row>
    <row r="3" spans="1:24" x14ac:dyDescent="0.25">
      <c r="A3" t="s">
        <v>57</v>
      </c>
      <c r="B3" t="s">
        <v>62</v>
      </c>
      <c r="C3" s="5">
        <v>50</v>
      </c>
      <c r="D3">
        <v>46</v>
      </c>
      <c r="E3">
        <v>43</v>
      </c>
      <c r="F3">
        <v>39</v>
      </c>
      <c r="G3">
        <v>37</v>
      </c>
      <c r="H3" s="5">
        <v>50</v>
      </c>
      <c r="I3">
        <v>46</v>
      </c>
      <c r="J3">
        <v>42</v>
      </c>
      <c r="K3">
        <v>38</v>
      </c>
      <c r="L3" s="54">
        <v>119.4376</v>
      </c>
      <c r="M3" s="53">
        <v>189.92320000000001</v>
      </c>
      <c r="N3" s="53">
        <v>271.8</v>
      </c>
      <c r="O3" s="53">
        <v>446.87359999999899</v>
      </c>
      <c r="P3" s="53">
        <v>575.7944</v>
      </c>
      <c r="Q3" s="54">
        <v>114.33759999999999</v>
      </c>
      <c r="R3" s="53">
        <v>170.50879999999901</v>
      </c>
      <c r="S3" s="53">
        <v>263.28800000000001</v>
      </c>
      <c r="T3" s="53">
        <v>416.7928</v>
      </c>
      <c r="U3" s="7">
        <v>0.957299878765146</v>
      </c>
      <c r="V3" s="1">
        <v>0.89777762800963701</v>
      </c>
      <c r="W3" s="1">
        <v>0.96868285504047003</v>
      </c>
      <c r="X3" s="1">
        <v>0.93268611079285002</v>
      </c>
    </row>
    <row r="4" spans="1:24" x14ac:dyDescent="0.25">
      <c r="A4" t="s">
        <v>57</v>
      </c>
      <c r="B4" t="s">
        <v>61</v>
      </c>
      <c r="C4" s="5">
        <v>50</v>
      </c>
      <c r="D4">
        <v>46</v>
      </c>
      <c r="E4">
        <v>42</v>
      </c>
      <c r="F4">
        <v>38</v>
      </c>
      <c r="G4">
        <v>36</v>
      </c>
      <c r="H4" s="5">
        <v>50</v>
      </c>
      <c r="I4">
        <v>46</v>
      </c>
      <c r="J4">
        <v>42</v>
      </c>
      <c r="K4">
        <v>38</v>
      </c>
      <c r="L4" s="54">
        <v>102.63039999999999</v>
      </c>
      <c r="M4" s="53">
        <v>170.44800000000001</v>
      </c>
      <c r="N4" s="53">
        <v>283.317599999999</v>
      </c>
      <c r="O4" s="53">
        <v>474.80799999999999</v>
      </c>
      <c r="P4" s="53">
        <v>621.37599999999998</v>
      </c>
      <c r="Q4" s="54">
        <v>91.538399999999996</v>
      </c>
      <c r="R4" s="53">
        <v>152.0224</v>
      </c>
      <c r="S4" s="53">
        <v>253.31200000000001</v>
      </c>
      <c r="T4" s="53">
        <v>426.464799999999</v>
      </c>
      <c r="U4" s="7">
        <v>0.89192286106260898</v>
      </c>
      <c r="V4" s="1">
        <v>0.89189899558809704</v>
      </c>
      <c r="W4" s="1">
        <v>0.89409200134407396</v>
      </c>
      <c r="X4" s="1">
        <v>0.89818368687974903</v>
      </c>
    </row>
    <row r="5" spans="1:24" x14ac:dyDescent="0.25">
      <c r="A5" t="s">
        <v>57</v>
      </c>
      <c r="B5" t="s">
        <v>60</v>
      </c>
      <c r="C5" s="5">
        <v>46</v>
      </c>
      <c r="D5">
        <v>42</v>
      </c>
      <c r="E5">
        <v>38</v>
      </c>
      <c r="F5">
        <v>34</v>
      </c>
      <c r="G5">
        <v>32</v>
      </c>
      <c r="H5" s="5">
        <v>46</v>
      </c>
      <c r="I5">
        <v>42</v>
      </c>
      <c r="J5">
        <v>38</v>
      </c>
      <c r="K5">
        <v>34</v>
      </c>
      <c r="L5" s="54">
        <v>195.76079999999999</v>
      </c>
      <c r="M5" s="53">
        <v>363.46</v>
      </c>
      <c r="N5" s="53">
        <v>661.85680000000002</v>
      </c>
      <c r="O5" s="53">
        <v>1163.3632</v>
      </c>
      <c r="P5" s="53">
        <v>1531.4176</v>
      </c>
      <c r="Q5" s="54">
        <v>182.4984</v>
      </c>
      <c r="R5" s="53">
        <v>337.332799999999</v>
      </c>
      <c r="S5" s="53">
        <v>614.34960000000001</v>
      </c>
      <c r="T5" s="53">
        <v>1070.4576</v>
      </c>
      <c r="U5" s="7">
        <v>0.93225201368200294</v>
      </c>
      <c r="V5" s="1">
        <v>0.92811533593792905</v>
      </c>
      <c r="W5" s="1">
        <v>0.92822133126077999</v>
      </c>
      <c r="X5" s="1">
        <v>0.92014050298307504</v>
      </c>
    </row>
    <row r="6" spans="1:24" x14ac:dyDescent="0.25">
      <c r="A6" t="s">
        <v>57</v>
      </c>
      <c r="B6" t="s">
        <v>59</v>
      </c>
      <c r="C6" s="5">
        <v>51</v>
      </c>
      <c r="D6">
        <v>47</v>
      </c>
      <c r="E6">
        <v>43</v>
      </c>
      <c r="F6">
        <v>35</v>
      </c>
      <c r="G6">
        <v>33</v>
      </c>
      <c r="H6" s="5">
        <v>52</v>
      </c>
      <c r="I6">
        <v>46</v>
      </c>
      <c r="J6">
        <v>42</v>
      </c>
      <c r="K6">
        <v>34</v>
      </c>
      <c r="L6" s="54">
        <v>146.44239999999999</v>
      </c>
      <c r="M6" s="53">
        <v>234.09119999999999</v>
      </c>
      <c r="N6" s="53">
        <v>370.07759999999899</v>
      </c>
      <c r="O6" s="53">
        <v>904.66079999999999</v>
      </c>
      <c r="P6" s="53">
        <v>1122.2192</v>
      </c>
      <c r="Q6" s="54">
        <v>116.06399999999999</v>
      </c>
      <c r="R6" s="53">
        <v>227.8296</v>
      </c>
      <c r="S6" s="53">
        <v>356.856799999999</v>
      </c>
      <c r="T6" s="53">
        <v>859.52800000000002</v>
      </c>
      <c r="U6" s="7">
        <v>0.79255734677934797</v>
      </c>
      <c r="V6" s="1">
        <v>0.97325145071664299</v>
      </c>
      <c r="W6" s="1">
        <v>0.964275600576743</v>
      </c>
      <c r="X6" s="1">
        <v>0.95011080396099801</v>
      </c>
    </row>
    <row r="7" spans="1:24" x14ac:dyDescent="0.25">
      <c r="A7" t="s">
        <v>57</v>
      </c>
      <c r="B7" t="s">
        <v>58</v>
      </c>
      <c r="C7" s="5">
        <v>51</v>
      </c>
      <c r="D7">
        <v>47</v>
      </c>
      <c r="E7">
        <v>43</v>
      </c>
      <c r="F7">
        <v>35</v>
      </c>
      <c r="G7">
        <v>33</v>
      </c>
      <c r="H7" s="5">
        <v>50</v>
      </c>
      <c r="I7">
        <v>46</v>
      </c>
      <c r="J7">
        <v>42</v>
      </c>
      <c r="K7">
        <v>34</v>
      </c>
      <c r="L7" s="54">
        <v>79.319999999999993</v>
      </c>
      <c r="M7" s="53">
        <v>125.5064</v>
      </c>
      <c r="N7" s="53">
        <v>200.26079999999999</v>
      </c>
      <c r="O7" s="53">
        <v>528.31439999999998</v>
      </c>
      <c r="P7" s="53">
        <v>676.75279999999998</v>
      </c>
      <c r="Q7" s="54">
        <v>79.2864</v>
      </c>
      <c r="R7" s="53">
        <v>124.2824</v>
      </c>
      <c r="S7" s="53">
        <v>196.70959999999999</v>
      </c>
      <c r="T7" s="53">
        <v>521.75360000000001</v>
      </c>
      <c r="U7" s="7">
        <v>0.99957639939485599</v>
      </c>
      <c r="V7" s="1">
        <v>0.99024750929036198</v>
      </c>
      <c r="W7" s="1">
        <v>0.98226712367073299</v>
      </c>
      <c r="X7" s="1">
        <v>0.98758163699494095</v>
      </c>
    </row>
    <row r="8" spans="1:24" x14ac:dyDescent="0.25">
      <c r="A8" t="s">
        <v>57</v>
      </c>
      <c r="B8" t="s">
        <v>56</v>
      </c>
      <c r="C8" s="5">
        <v>46</v>
      </c>
      <c r="D8">
        <v>42</v>
      </c>
      <c r="E8">
        <v>38</v>
      </c>
      <c r="F8">
        <v>34</v>
      </c>
      <c r="G8">
        <v>32</v>
      </c>
      <c r="H8" s="5">
        <v>46</v>
      </c>
      <c r="I8">
        <v>42</v>
      </c>
      <c r="J8">
        <v>38</v>
      </c>
      <c r="K8">
        <v>34</v>
      </c>
      <c r="L8" s="54">
        <v>123.0264</v>
      </c>
      <c r="M8" s="53">
        <v>231.84719999999999</v>
      </c>
      <c r="N8" s="53">
        <v>410.79919999999998</v>
      </c>
      <c r="O8" s="53">
        <v>685.4624</v>
      </c>
      <c r="P8" s="53">
        <v>877.81119999999999</v>
      </c>
      <c r="Q8" s="54">
        <v>110.27200000000001</v>
      </c>
      <c r="R8" s="53">
        <v>209.124</v>
      </c>
      <c r="S8" s="53">
        <v>374.185599999999</v>
      </c>
      <c r="T8" s="53">
        <v>626.49360000000001</v>
      </c>
      <c r="U8" s="7">
        <v>0.89632794262044502</v>
      </c>
      <c r="V8" s="1">
        <v>0.901990621409272</v>
      </c>
      <c r="W8" s="1">
        <v>0.91087227044259</v>
      </c>
      <c r="X8" s="1">
        <v>0.91397223246672599</v>
      </c>
    </row>
    <row r="10" spans="1:24" x14ac:dyDescent="0.25">
      <c r="E10" t="s">
        <v>55</v>
      </c>
      <c r="I10" t="s">
        <v>77</v>
      </c>
      <c r="J10" t="s">
        <v>78</v>
      </c>
      <c r="K10" s="19" t="s">
        <v>135</v>
      </c>
      <c r="M10" s="20" t="s">
        <v>137</v>
      </c>
      <c r="N10"/>
      <c r="O10"/>
      <c r="P10"/>
      <c r="Q10"/>
      <c r="R10"/>
      <c r="S10"/>
      <c r="T10"/>
      <c r="U10"/>
      <c r="V10"/>
      <c r="W10"/>
      <c r="X10"/>
    </row>
    <row r="11" spans="1:24" ht="75" x14ac:dyDescent="0.25">
      <c r="A11" s="2" t="s">
        <v>26</v>
      </c>
      <c r="B11" s="2" t="s">
        <v>27</v>
      </c>
      <c r="C11" s="2" t="s">
        <v>28</v>
      </c>
      <c r="D11" s="2" t="s">
        <v>29</v>
      </c>
      <c r="E11" s="2" t="s">
        <v>30</v>
      </c>
      <c r="F11" s="2" t="s">
        <v>31</v>
      </c>
      <c r="G11" s="3" t="s">
        <v>32</v>
      </c>
      <c r="H11" s="3" t="s">
        <v>33</v>
      </c>
      <c r="I11" s="2"/>
      <c r="J11" s="2"/>
      <c r="K11" s="2" t="s">
        <v>89</v>
      </c>
      <c r="L11" s="3"/>
      <c r="M11" s="3" t="s">
        <v>88</v>
      </c>
      <c r="N11" s="3"/>
      <c r="O11" s="3" t="s">
        <v>90</v>
      </c>
      <c r="P11" s="46" t="s">
        <v>93</v>
      </c>
      <c r="Q11" s="46" t="s">
        <v>94</v>
      </c>
      <c r="R11" s="46" t="s">
        <v>167</v>
      </c>
      <c r="S11" s="46" t="s">
        <v>164</v>
      </c>
      <c r="T11" s="46" t="s">
        <v>165</v>
      </c>
      <c r="U11" s="3" t="s">
        <v>166</v>
      </c>
      <c r="V11" s="3"/>
      <c r="W11" s="3"/>
      <c r="X11" s="3"/>
    </row>
    <row r="12" spans="1:24" hidden="1" x14ac:dyDescent="0.25">
      <c r="A12" t="s">
        <v>34</v>
      </c>
      <c r="B12" t="s">
        <v>63</v>
      </c>
      <c r="C12" t="s">
        <v>35</v>
      </c>
      <c r="D12" s="1">
        <v>0.44444444444444442</v>
      </c>
      <c r="E12" s="1">
        <v>0.4285714285714286</v>
      </c>
      <c r="F12" s="1">
        <v>0.44444444444444442</v>
      </c>
      <c r="G12" s="1">
        <v>1.6666666666666665</v>
      </c>
      <c r="H12" s="1">
        <v>0.96190476190476204</v>
      </c>
      <c r="K12" s="8" t="s">
        <v>83</v>
      </c>
    </row>
    <row r="13" spans="1:24" hidden="1" x14ac:dyDescent="0.25">
      <c r="A13" t="s">
        <v>34</v>
      </c>
      <c r="B13" t="s">
        <v>63</v>
      </c>
      <c r="C13" t="s">
        <v>36</v>
      </c>
      <c r="D13" s="1">
        <v>0.44444444444444442</v>
      </c>
      <c r="E13" s="1">
        <v>0.20000000000000007</v>
      </c>
      <c r="F13" s="1">
        <v>0.88888888888888884</v>
      </c>
      <c r="G13" s="1"/>
      <c r="H13" s="1"/>
      <c r="K13" s="8" t="s">
        <v>83</v>
      </c>
    </row>
    <row r="14" spans="1:24" hidden="1" x14ac:dyDescent="0.25">
      <c r="A14" t="s">
        <v>34</v>
      </c>
      <c r="B14" t="s">
        <v>63</v>
      </c>
      <c r="C14" t="s">
        <v>37</v>
      </c>
      <c r="D14" s="1">
        <v>0.44444444444444442</v>
      </c>
      <c r="E14" s="1">
        <v>0</v>
      </c>
      <c r="F14" s="1">
        <v>1.3333333333333333</v>
      </c>
      <c r="G14" s="1"/>
      <c r="H14" s="1"/>
      <c r="K14" s="8" t="s">
        <v>83</v>
      </c>
    </row>
    <row r="15" spans="1:24" hidden="1" x14ac:dyDescent="0.25">
      <c r="A15" t="s">
        <v>34</v>
      </c>
      <c r="B15" t="s">
        <v>63</v>
      </c>
      <c r="C15" t="s">
        <v>38</v>
      </c>
      <c r="D15" s="1">
        <v>-0.1111111111111111</v>
      </c>
      <c r="E15" s="1">
        <v>0</v>
      </c>
      <c r="F15" s="1">
        <v>1.2222222222222221</v>
      </c>
      <c r="G15" s="1"/>
      <c r="H15" s="1"/>
      <c r="K15" s="8" t="s">
        <v>83</v>
      </c>
    </row>
    <row r="16" spans="1:24" hidden="1" x14ac:dyDescent="0.25">
      <c r="A16" s="2" t="s">
        <v>34</v>
      </c>
      <c r="B16" s="2" t="s">
        <v>63</v>
      </c>
      <c r="C16" s="2" t="s">
        <v>39</v>
      </c>
      <c r="D16" s="3">
        <v>-0.22222222222222221</v>
      </c>
      <c r="E16" s="3">
        <v>0.33333333333333331</v>
      </c>
      <c r="F16" s="3">
        <v>0.99999999999999989</v>
      </c>
      <c r="G16" s="3"/>
      <c r="H16" s="3"/>
      <c r="I16" s="2"/>
      <c r="J16" s="2"/>
      <c r="K16" s="18" t="s">
        <v>83</v>
      </c>
      <c r="L16" s="3"/>
      <c r="M16" s="3"/>
      <c r="N16" s="3"/>
      <c r="O16" s="3"/>
      <c r="P16" s="3"/>
      <c r="Q16" s="3"/>
      <c r="R16" s="3"/>
    </row>
    <row r="17" spans="1:24" x14ac:dyDescent="0.25">
      <c r="A17" t="s">
        <v>34</v>
      </c>
      <c r="B17" t="s">
        <v>59</v>
      </c>
      <c r="C17" t="s">
        <v>35</v>
      </c>
      <c r="D17" s="1">
        <v>0.33333333333333331</v>
      </c>
      <c r="E17" s="1">
        <v>0.5</v>
      </c>
      <c r="F17" s="1">
        <v>0.33333333333333331</v>
      </c>
      <c r="G17" s="1">
        <v>1.4444444444444444</v>
      </c>
      <c r="H17" s="1">
        <v>2.203846153846154</v>
      </c>
      <c r="K17">
        <v>33</v>
      </c>
      <c r="L17" s="53">
        <v>1110.615</v>
      </c>
      <c r="M17"/>
    </row>
    <row r="18" spans="1:24" x14ac:dyDescent="0.25">
      <c r="A18" t="s">
        <v>34</v>
      </c>
      <c r="B18" t="s">
        <v>59</v>
      </c>
      <c r="C18" t="s">
        <v>36</v>
      </c>
      <c r="D18" s="1">
        <v>0.61111111111111116</v>
      </c>
      <c r="E18" s="1">
        <v>0.15384615384615377</v>
      </c>
      <c r="F18" s="1">
        <v>0.94444444444444442</v>
      </c>
      <c r="G18" s="1"/>
      <c r="H18" s="1"/>
      <c r="K18">
        <v>35</v>
      </c>
      <c r="L18" s="53">
        <v>893.05759999999998</v>
      </c>
      <c r="M18" s="19">
        <v>36</v>
      </c>
      <c r="N18" s="53">
        <v>789.94320000000005</v>
      </c>
      <c r="Q18" s="1">
        <f>N18/N21</f>
        <v>5.1563679848770478</v>
      </c>
      <c r="R18" s="1">
        <f>POWER(Q18,1/3)</f>
        <v>1.7276189843790219</v>
      </c>
      <c r="S18" s="53">
        <f>N18</f>
        <v>789.94320000000005</v>
      </c>
      <c r="T18" s="51">
        <f>100*INT((S18+50)/100)</f>
        <v>800</v>
      </c>
      <c r="U18" cm="1">
        <f t="array" ref="U18:X18">TRANSPOSE(T18:T21)</f>
        <v>800</v>
      </c>
      <c r="V18">
        <v>500</v>
      </c>
      <c r="W18">
        <v>300</v>
      </c>
      <c r="X18">
        <v>200</v>
      </c>
    </row>
    <row r="19" spans="1:24" x14ac:dyDescent="0.25">
      <c r="A19" t="s">
        <v>34</v>
      </c>
      <c r="B19" t="s">
        <v>59</v>
      </c>
      <c r="C19" t="s">
        <v>37</v>
      </c>
      <c r="D19" s="1">
        <v>0.1111111111111111</v>
      </c>
      <c r="E19" s="1">
        <v>0.5</v>
      </c>
      <c r="F19" s="1">
        <v>1.0555555555555556</v>
      </c>
      <c r="G19" s="1"/>
      <c r="H19" s="1"/>
      <c r="K19">
        <v>43</v>
      </c>
      <c r="L19" s="53">
        <v>358.4744</v>
      </c>
      <c r="M19" s="19">
        <v>42</v>
      </c>
      <c r="N19" s="53">
        <v>401.44880000000001</v>
      </c>
      <c r="P19" s="1">
        <f>N18/N19</f>
        <v>1.9677308787571417</v>
      </c>
      <c r="S19" s="53">
        <f>S18/R18</f>
        <v>457.24387561296595</v>
      </c>
      <c r="T19" s="51">
        <f t="shared" ref="T19:T21" si="0">100*INT((S19+50)/100)</f>
        <v>500</v>
      </c>
      <c r="U19"/>
      <c r="V19"/>
      <c r="W19"/>
      <c r="X19"/>
    </row>
    <row r="20" spans="1:24" x14ac:dyDescent="0.25">
      <c r="A20" t="s">
        <v>34</v>
      </c>
      <c r="B20" t="s">
        <v>59</v>
      </c>
      <c r="C20" t="s">
        <v>38</v>
      </c>
      <c r="D20" s="1">
        <v>-5.5555555555555552E-2</v>
      </c>
      <c r="E20" s="1">
        <v>0.8</v>
      </c>
      <c r="F20" s="1">
        <v>1</v>
      </c>
      <c r="G20" s="1"/>
      <c r="H20" s="1"/>
      <c r="K20">
        <v>47</v>
      </c>
      <c r="L20" s="53">
        <v>222.48560000000001</v>
      </c>
      <c r="M20" s="19">
        <v>46</v>
      </c>
      <c r="N20" s="53">
        <v>251.6704</v>
      </c>
      <c r="P20" s="1">
        <f t="shared" ref="P20:P21" si="1">N19/N20</f>
        <v>1.5951371317405623</v>
      </c>
      <c r="S20" s="53">
        <f>S19/R18</f>
        <v>264.66708212130374</v>
      </c>
      <c r="T20" s="51">
        <f t="shared" si="0"/>
        <v>300</v>
      </c>
      <c r="U20"/>
      <c r="V20"/>
      <c r="W20"/>
      <c r="X20"/>
    </row>
    <row r="21" spans="1:24" x14ac:dyDescent="0.25">
      <c r="A21" s="2" t="s">
        <v>34</v>
      </c>
      <c r="B21" s="2" t="s">
        <v>59</v>
      </c>
      <c r="C21" s="2" t="s">
        <v>39</v>
      </c>
      <c r="D21" s="3">
        <v>-0.33333333333333331</v>
      </c>
      <c r="E21" s="3">
        <v>0.25</v>
      </c>
      <c r="F21" s="3">
        <v>0.66666666666666674</v>
      </c>
      <c r="G21" s="3"/>
      <c r="H21" s="3"/>
      <c r="I21" s="2"/>
      <c r="J21" s="2"/>
      <c r="K21" s="2">
        <v>51</v>
      </c>
      <c r="L21" s="55">
        <v>134.84</v>
      </c>
      <c r="M21" s="21">
        <v>50</v>
      </c>
      <c r="N21" s="55">
        <v>153.19759999999999</v>
      </c>
      <c r="O21" s="3"/>
      <c r="P21" s="3">
        <f t="shared" si="1"/>
        <v>1.6427829156592533</v>
      </c>
      <c r="Q21" s="3"/>
      <c r="R21" s="3"/>
      <c r="S21" s="55">
        <f>S20/R18</f>
        <v>153.19760000000005</v>
      </c>
      <c r="T21" s="52">
        <f t="shared" si="0"/>
        <v>200</v>
      </c>
      <c r="U21" s="2"/>
      <c r="V21" s="2"/>
      <c r="W21" s="2"/>
      <c r="X21" s="2"/>
    </row>
    <row r="22" spans="1:24" x14ac:dyDescent="0.25">
      <c r="A22" t="s">
        <v>34</v>
      </c>
      <c r="B22" t="s">
        <v>58</v>
      </c>
      <c r="C22" t="s">
        <v>35</v>
      </c>
      <c r="D22" s="1">
        <v>-0.1111111111111111</v>
      </c>
      <c r="E22" s="1">
        <v>0.66666666666666663</v>
      </c>
      <c r="F22" s="1">
        <v>-0.1111111111111111</v>
      </c>
      <c r="G22" s="1">
        <v>1.7222222222222223</v>
      </c>
      <c r="H22" s="1">
        <v>0.95238095238095233</v>
      </c>
      <c r="K22">
        <v>33</v>
      </c>
      <c r="L22" s="53">
        <v>664.68299999999999</v>
      </c>
      <c r="M22"/>
      <c r="N22" s="53"/>
      <c r="S22" s="53"/>
    </row>
    <row r="23" spans="1:24" x14ac:dyDescent="0.25">
      <c r="A23" t="s">
        <v>34</v>
      </c>
      <c r="B23" t="s">
        <v>58</v>
      </c>
      <c r="C23" t="s">
        <v>36</v>
      </c>
      <c r="D23" s="1">
        <v>0.27777777777777779</v>
      </c>
      <c r="E23" s="1">
        <v>0.2857142857142857</v>
      </c>
      <c r="F23" s="1">
        <v>0.16666666666666669</v>
      </c>
      <c r="G23" s="1"/>
      <c r="H23" s="1"/>
      <c r="K23">
        <v>35</v>
      </c>
      <c r="L23" s="53">
        <v>516.44140000000004</v>
      </c>
      <c r="M23">
        <v>35</v>
      </c>
      <c r="N23" s="53">
        <v>516.44140000000004</v>
      </c>
      <c r="Q23" s="1">
        <f>N23/N26</f>
        <v>5.8671788107759308</v>
      </c>
      <c r="R23" s="1">
        <f>POWER(Q23,1/3)</f>
        <v>1.8036119664223633</v>
      </c>
      <c r="S23" s="53">
        <f>N23</f>
        <v>516.44140000000004</v>
      </c>
      <c r="T23" s="51">
        <f>100*INT((S23+50)/100)</f>
        <v>500</v>
      </c>
      <c r="U23" cm="1">
        <f t="array" ref="U23:X23">TRANSPOSE(T23:T26)</f>
        <v>500</v>
      </c>
      <c r="V23">
        <v>300</v>
      </c>
      <c r="W23">
        <v>200</v>
      </c>
      <c r="X23">
        <v>100</v>
      </c>
    </row>
    <row r="24" spans="1:24" x14ac:dyDescent="0.25">
      <c r="A24" t="s">
        <v>34</v>
      </c>
      <c r="B24" t="s">
        <v>58</v>
      </c>
      <c r="C24" t="s">
        <v>37</v>
      </c>
      <c r="D24" s="1">
        <v>-0.3888888888888889</v>
      </c>
      <c r="E24" s="1">
        <v>0</v>
      </c>
      <c r="F24" s="1">
        <v>-0.22222222222222221</v>
      </c>
      <c r="G24" s="1"/>
      <c r="H24" s="1"/>
      <c r="K24">
        <v>43</v>
      </c>
      <c r="L24" s="53">
        <v>188.83930000000001</v>
      </c>
      <c r="M24" s="19">
        <v>40</v>
      </c>
      <c r="N24" s="53">
        <v>272.2765</v>
      </c>
      <c r="P24" s="1">
        <f>N23/N24</f>
        <v>1.8967534840502212</v>
      </c>
      <c r="S24" s="53">
        <f>S23/R23</f>
        <v>286.33731069350296</v>
      </c>
      <c r="T24" s="51">
        <f t="shared" ref="T24:T26" si="2">100*INT((S24+50)/100)</f>
        <v>300</v>
      </c>
      <c r="U24"/>
      <c r="V24"/>
      <c r="W24"/>
      <c r="X24"/>
    </row>
    <row r="25" spans="1:24" x14ac:dyDescent="0.25">
      <c r="A25" t="s">
        <v>34</v>
      </c>
      <c r="B25" t="s">
        <v>58</v>
      </c>
      <c r="C25" t="s">
        <v>38</v>
      </c>
      <c r="D25" s="1">
        <v>-0.44444444444444442</v>
      </c>
      <c r="E25" s="1">
        <v>0</v>
      </c>
      <c r="F25" s="1">
        <v>-0.66666666666666663</v>
      </c>
      <c r="G25" s="1"/>
      <c r="H25" s="1"/>
      <c r="K25">
        <v>47</v>
      </c>
      <c r="L25" s="53">
        <v>114.1932</v>
      </c>
      <c r="M25" s="19">
        <v>45</v>
      </c>
      <c r="N25" s="53">
        <v>147.34549999999999</v>
      </c>
      <c r="P25" s="1">
        <f t="shared" ref="P25:P26" si="3">N24/N25</f>
        <v>1.8478779467306434</v>
      </c>
      <c r="S25" s="53">
        <f>S24/R23</f>
        <v>158.75771286962592</v>
      </c>
      <c r="T25" s="51">
        <f t="shared" si="2"/>
        <v>200</v>
      </c>
      <c r="U25"/>
      <c r="V25"/>
      <c r="W25"/>
      <c r="X25"/>
    </row>
    <row r="26" spans="1:24" x14ac:dyDescent="0.25">
      <c r="A26" s="2" t="s">
        <v>34</v>
      </c>
      <c r="B26" s="2" t="s">
        <v>58</v>
      </c>
      <c r="C26" s="2" t="s">
        <v>39</v>
      </c>
      <c r="D26" s="3">
        <v>-0.5</v>
      </c>
      <c r="E26" s="3">
        <v>0</v>
      </c>
      <c r="F26" s="3">
        <v>-1.1666666666666665</v>
      </c>
      <c r="G26" s="3"/>
      <c r="H26" s="3"/>
      <c r="I26" s="2"/>
      <c r="J26" s="2"/>
      <c r="K26" s="2">
        <v>51</v>
      </c>
      <c r="L26" s="55">
        <v>68.074799999999996</v>
      </c>
      <c r="M26" s="21">
        <v>49</v>
      </c>
      <c r="N26" s="55">
        <v>88.022099999999995</v>
      </c>
      <c r="O26" s="3"/>
      <c r="P26" s="3">
        <f t="shared" si="3"/>
        <v>1.6739602895182004</v>
      </c>
      <c r="Q26" s="3"/>
      <c r="R26" s="3"/>
      <c r="S26" s="55">
        <f>S25/R23</f>
        <v>88.022100000000009</v>
      </c>
      <c r="T26" s="52">
        <f t="shared" si="2"/>
        <v>100</v>
      </c>
      <c r="U26" s="2"/>
      <c r="V26" s="2"/>
      <c r="W26" s="2"/>
      <c r="X26" s="2"/>
    </row>
    <row r="27" spans="1:24" x14ac:dyDescent="0.25">
      <c r="A27" t="s">
        <v>34</v>
      </c>
      <c r="B27" t="s">
        <v>62</v>
      </c>
      <c r="C27" t="s">
        <v>35</v>
      </c>
      <c r="D27" s="1">
        <v>0.22222222222222221</v>
      </c>
      <c r="E27" s="1">
        <v>0.5</v>
      </c>
      <c r="F27" s="1">
        <v>0.22222222222222221</v>
      </c>
      <c r="G27" s="1">
        <v>1</v>
      </c>
      <c r="H27" s="1">
        <v>1.7857142857142856</v>
      </c>
      <c r="K27">
        <v>37</v>
      </c>
      <c r="L27" s="53">
        <v>547.22320000000002</v>
      </c>
      <c r="M27"/>
      <c r="N27" s="53"/>
      <c r="S27" s="53"/>
    </row>
    <row r="28" spans="1:24" x14ac:dyDescent="0.25">
      <c r="A28" t="s">
        <v>34</v>
      </c>
      <c r="B28" t="s">
        <v>62</v>
      </c>
      <c r="C28" t="s">
        <v>36</v>
      </c>
      <c r="D28" s="1">
        <v>0.27777777777777779</v>
      </c>
      <c r="E28" s="1">
        <v>0.2857142857142857</v>
      </c>
      <c r="F28" s="1">
        <v>0.5</v>
      </c>
      <c r="G28" s="1"/>
      <c r="H28" s="1"/>
      <c r="K28">
        <v>39</v>
      </c>
      <c r="L28" s="53">
        <v>418.4717</v>
      </c>
      <c r="M28">
        <v>39</v>
      </c>
      <c r="N28" s="53">
        <v>418.4717</v>
      </c>
      <c r="Q28" s="1">
        <f>N28/N31</f>
        <v>3.9573475939874507</v>
      </c>
      <c r="R28" s="1">
        <f>POWER(Q28,1/3)</f>
        <v>1.5817386716619026</v>
      </c>
      <c r="S28" s="53">
        <f>N28</f>
        <v>418.4717</v>
      </c>
      <c r="T28" s="51">
        <f>100*INT((S28+50)/100)</f>
        <v>400</v>
      </c>
      <c r="U28" cm="1">
        <f t="array" ref="U28:X28">TRANSPOSE(T28:T31)</f>
        <v>400</v>
      </c>
      <c r="V28">
        <v>300</v>
      </c>
      <c r="W28">
        <v>200</v>
      </c>
      <c r="X28">
        <v>100</v>
      </c>
    </row>
    <row r="29" spans="1:24" x14ac:dyDescent="0.25">
      <c r="A29" t="s">
        <v>34</v>
      </c>
      <c r="B29" t="s">
        <v>62</v>
      </c>
      <c r="C29" t="s">
        <v>37</v>
      </c>
      <c r="D29" s="1">
        <v>0</v>
      </c>
      <c r="E29" s="1">
        <v>1</v>
      </c>
      <c r="F29" s="1">
        <v>0.5</v>
      </c>
      <c r="G29" s="1"/>
      <c r="H29" s="1"/>
      <c r="K29">
        <v>43</v>
      </c>
      <c r="L29" s="53">
        <v>243.63650000000001</v>
      </c>
      <c r="M29">
        <v>43</v>
      </c>
      <c r="N29" s="53">
        <v>243.63650000000001</v>
      </c>
      <c r="P29" s="1">
        <f>N28/N29</f>
        <v>1.7176067625335283</v>
      </c>
      <c r="S29" s="53">
        <f>S28/R28</f>
        <v>264.56437305178849</v>
      </c>
      <c r="T29" s="51">
        <f t="shared" ref="T29:T31" si="4">100*INT((S29+50)/100)</f>
        <v>300</v>
      </c>
      <c r="U29"/>
      <c r="V29"/>
      <c r="W29"/>
      <c r="X29"/>
    </row>
    <row r="30" spans="1:24" x14ac:dyDescent="0.25">
      <c r="A30" t="s">
        <v>34</v>
      </c>
      <c r="B30" t="s">
        <v>62</v>
      </c>
      <c r="C30" t="s">
        <v>38</v>
      </c>
      <c r="D30" s="1">
        <v>-0.22222222222222221</v>
      </c>
      <c r="E30" s="1">
        <v>0</v>
      </c>
      <c r="F30" s="1">
        <v>0.27777777777777779</v>
      </c>
      <c r="G30" s="1"/>
      <c r="H30" s="1"/>
      <c r="K30">
        <v>46</v>
      </c>
      <c r="L30" s="53">
        <v>161.86529999999999</v>
      </c>
      <c r="M30" s="19">
        <v>45</v>
      </c>
      <c r="N30" s="53">
        <v>185.6499</v>
      </c>
      <c r="P30" s="1">
        <f t="shared" ref="P30:P31" si="5">N29/N30</f>
        <v>1.3123438256632511</v>
      </c>
      <c r="S30" s="53">
        <f>S29/R28</f>
        <v>167.26174670422375</v>
      </c>
      <c r="T30" s="51">
        <f t="shared" si="4"/>
        <v>200</v>
      </c>
      <c r="U30"/>
      <c r="V30"/>
      <c r="W30"/>
      <c r="X30"/>
    </row>
    <row r="31" spans="1:24" x14ac:dyDescent="0.25">
      <c r="A31" s="2" t="s">
        <v>34</v>
      </c>
      <c r="B31" s="2" t="s">
        <v>62</v>
      </c>
      <c r="C31" s="2" t="s">
        <v>39</v>
      </c>
      <c r="D31" s="3">
        <v>-0.27777777777777779</v>
      </c>
      <c r="E31" s="3">
        <v>0</v>
      </c>
      <c r="F31" s="3">
        <v>0</v>
      </c>
      <c r="G31" s="3"/>
      <c r="H31" s="3"/>
      <c r="I31" s="2"/>
      <c r="J31" s="2"/>
      <c r="K31" s="2">
        <v>50</v>
      </c>
      <c r="L31" s="55">
        <v>91.4709</v>
      </c>
      <c r="M31" s="21">
        <v>49</v>
      </c>
      <c r="N31" s="55">
        <v>105.74550000000001</v>
      </c>
      <c r="O31" s="3"/>
      <c r="P31" s="3">
        <f t="shared" si="5"/>
        <v>1.7556293175596123</v>
      </c>
      <c r="Q31" s="3"/>
      <c r="R31" s="3"/>
      <c r="S31" s="55">
        <f>S30/R28</f>
        <v>105.74550000000002</v>
      </c>
      <c r="T31" s="52">
        <f t="shared" si="4"/>
        <v>100</v>
      </c>
      <c r="U31" s="2"/>
      <c r="V31" s="2"/>
      <c r="W31" s="2"/>
      <c r="X31" s="2"/>
    </row>
    <row r="32" spans="1:24" x14ac:dyDescent="0.25">
      <c r="A32" t="s">
        <v>34</v>
      </c>
      <c r="B32" t="s">
        <v>61</v>
      </c>
      <c r="C32" t="s">
        <v>35</v>
      </c>
      <c r="D32" s="1">
        <v>0.16666666666666666</v>
      </c>
      <c r="E32" s="1">
        <v>0.7272727272727274</v>
      </c>
      <c r="F32" s="1">
        <v>0.16666666666666666</v>
      </c>
      <c r="G32" s="1">
        <v>0.94444444444444453</v>
      </c>
      <c r="H32" s="1">
        <v>2.0629870129870129</v>
      </c>
      <c r="K32">
        <v>36</v>
      </c>
      <c r="L32" s="53">
        <v>607.452</v>
      </c>
      <c r="M32"/>
      <c r="N32" s="53"/>
      <c r="S32" s="53"/>
    </row>
    <row r="33" spans="1:24" x14ac:dyDescent="0.25">
      <c r="A33" t="s">
        <v>34</v>
      </c>
      <c r="B33" t="s">
        <v>61</v>
      </c>
      <c r="C33" t="s">
        <v>36</v>
      </c>
      <c r="D33" s="1">
        <v>0.33333333333333331</v>
      </c>
      <c r="E33" s="1">
        <v>0.25</v>
      </c>
      <c r="F33" s="1">
        <v>0.5</v>
      </c>
      <c r="G33" s="1"/>
      <c r="H33" s="1"/>
      <c r="K33">
        <v>38</v>
      </c>
      <c r="L33" s="53">
        <v>460.88479999999998</v>
      </c>
      <c r="M33" s="19">
        <v>39</v>
      </c>
      <c r="N33" s="53">
        <v>403.56959999999998</v>
      </c>
      <c r="Q33" s="1">
        <f>N33/N36</f>
        <v>3.9511415703935771</v>
      </c>
      <c r="R33" s="1">
        <f>POWER(Q33,1/3)</f>
        <v>1.5809113967291539</v>
      </c>
      <c r="S33" s="53">
        <f>N33</f>
        <v>403.56959999999998</v>
      </c>
      <c r="T33" s="51">
        <f>100*INT((S33+50)/100)</f>
        <v>400</v>
      </c>
      <c r="U33" cm="1">
        <f t="array" ref="U33:X33">TRANSPOSE(T33:T36)</f>
        <v>400</v>
      </c>
      <c r="V33">
        <v>300</v>
      </c>
      <c r="W33">
        <v>200</v>
      </c>
      <c r="X33">
        <v>100</v>
      </c>
    </row>
    <row r="34" spans="1:24" x14ac:dyDescent="0.25">
      <c r="A34" t="s">
        <v>34</v>
      </c>
      <c r="B34" t="s">
        <v>61</v>
      </c>
      <c r="C34" t="s">
        <v>37</v>
      </c>
      <c r="D34" s="1">
        <v>5.5555555555555552E-2</v>
      </c>
      <c r="E34" s="1">
        <v>0.8</v>
      </c>
      <c r="F34" s="1">
        <v>0.55555555555555558</v>
      </c>
      <c r="G34" s="1"/>
      <c r="H34" s="1"/>
      <c r="K34">
        <v>42</v>
      </c>
      <c r="L34" s="53">
        <v>269.39359999999999</v>
      </c>
      <c r="M34">
        <v>42</v>
      </c>
      <c r="N34" s="53">
        <v>269.39359999999999</v>
      </c>
      <c r="P34" s="1">
        <f>N33/N34</f>
        <v>1.498066769217977</v>
      </c>
      <c r="S34" s="53">
        <f>S33/R33</f>
        <v>255.27654543763191</v>
      </c>
      <c r="T34" s="51">
        <f t="shared" ref="T34:T36" si="6">100*INT((S34+50)/100)</f>
        <v>300</v>
      </c>
      <c r="U34"/>
      <c r="V34"/>
      <c r="W34"/>
      <c r="X34"/>
    </row>
    <row r="35" spans="1:24" x14ac:dyDescent="0.25">
      <c r="A35" t="s">
        <v>34</v>
      </c>
      <c r="B35" t="s">
        <v>61</v>
      </c>
      <c r="C35" t="s">
        <v>38</v>
      </c>
      <c r="D35" s="1">
        <v>-0.1111111111111111</v>
      </c>
      <c r="E35" s="1">
        <v>0</v>
      </c>
      <c r="F35" s="1">
        <v>0.44444444444444448</v>
      </c>
      <c r="G35" s="1"/>
      <c r="H35" s="1"/>
      <c r="K35">
        <v>46</v>
      </c>
      <c r="L35" s="53">
        <v>156.5256</v>
      </c>
      <c r="M35">
        <v>46</v>
      </c>
      <c r="N35" s="53">
        <v>156.5256</v>
      </c>
      <c r="P35" s="1">
        <f t="shared" ref="P35:P36" si="7">N34/N35</f>
        <v>1.7210833243891095</v>
      </c>
      <c r="S35" s="53">
        <f>S34/R33</f>
        <v>161.47429006191584</v>
      </c>
      <c r="T35" s="51">
        <f t="shared" si="6"/>
        <v>200</v>
      </c>
      <c r="U35"/>
      <c r="V35"/>
      <c r="W35"/>
      <c r="X35"/>
    </row>
    <row r="36" spans="1:24" x14ac:dyDescent="0.25">
      <c r="A36" s="2" t="s">
        <v>34</v>
      </c>
      <c r="B36" s="2" t="s">
        <v>61</v>
      </c>
      <c r="C36" s="2" t="s">
        <v>39</v>
      </c>
      <c r="D36" s="3">
        <v>-0.27777777777777779</v>
      </c>
      <c r="E36" s="3">
        <v>0.2857142857142857</v>
      </c>
      <c r="F36" s="3">
        <v>0.16666666666666669</v>
      </c>
      <c r="G36" s="3"/>
      <c r="H36" s="3"/>
      <c r="I36" s="2"/>
      <c r="J36" s="2"/>
      <c r="K36" s="2">
        <v>50</v>
      </c>
      <c r="L36" s="55">
        <v>88.703999999999994</v>
      </c>
      <c r="M36" s="21">
        <v>49</v>
      </c>
      <c r="N36" s="55">
        <v>102.14</v>
      </c>
      <c r="O36" s="3"/>
      <c r="P36" s="3">
        <f t="shared" si="7"/>
        <v>1.5324613275895829</v>
      </c>
      <c r="Q36" s="3"/>
      <c r="R36" s="3"/>
      <c r="S36" s="55">
        <f>S35/R33</f>
        <v>102.14000000000003</v>
      </c>
      <c r="T36" s="52">
        <f t="shared" si="6"/>
        <v>100</v>
      </c>
      <c r="U36" s="2"/>
      <c r="V36" s="2"/>
      <c r="W36" s="2"/>
      <c r="X36" s="2"/>
    </row>
    <row r="37" spans="1:24" x14ac:dyDescent="0.25">
      <c r="A37" t="s">
        <v>34</v>
      </c>
      <c r="B37" t="s">
        <v>56</v>
      </c>
      <c r="C37" t="s">
        <v>35</v>
      </c>
      <c r="D37" s="1">
        <v>0.27777777777777779</v>
      </c>
      <c r="E37" s="1">
        <v>0.44444444444444442</v>
      </c>
      <c r="F37" s="1">
        <v>0.27777777777777779</v>
      </c>
      <c r="G37" s="1">
        <v>1.3888888888888888</v>
      </c>
      <c r="H37" s="1">
        <v>1.7444444444444445</v>
      </c>
      <c r="K37">
        <v>32</v>
      </c>
      <c r="L37" s="53">
        <v>862.45010000000002</v>
      </c>
      <c r="M37"/>
      <c r="N37" s="53"/>
      <c r="S37" s="53"/>
    </row>
    <row r="38" spans="1:24" x14ac:dyDescent="0.25">
      <c r="A38" t="s">
        <v>34</v>
      </c>
      <c r="B38" t="s">
        <v>56</v>
      </c>
      <c r="C38" t="s">
        <v>36</v>
      </c>
      <c r="D38" s="1">
        <v>0.66666666666666663</v>
      </c>
      <c r="E38" s="1">
        <v>0</v>
      </c>
      <c r="F38" s="1">
        <v>0.94444444444444442</v>
      </c>
      <c r="G38" s="1"/>
      <c r="H38" s="1"/>
      <c r="K38">
        <v>34</v>
      </c>
      <c r="L38" s="53">
        <v>670.41269999999997</v>
      </c>
      <c r="M38" s="19">
        <v>35</v>
      </c>
      <c r="N38" s="53">
        <v>592.47500000000002</v>
      </c>
      <c r="Q38" s="1">
        <f>N38/N41</f>
        <v>4.5415869779350047</v>
      </c>
      <c r="R38" s="1">
        <f>POWER(Q38,1/3)</f>
        <v>1.6560338587539449</v>
      </c>
      <c r="S38" s="53">
        <f>N38</f>
        <v>592.47500000000002</v>
      </c>
      <c r="T38" s="51">
        <f>100*INT((S38+50)/100)</f>
        <v>600</v>
      </c>
      <c r="U38" cm="1">
        <f t="array" ref="U38:X38">TRANSPOSE(T38:T41)</f>
        <v>600</v>
      </c>
      <c r="V38">
        <v>400</v>
      </c>
      <c r="W38">
        <v>200</v>
      </c>
      <c r="X38">
        <v>100</v>
      </c>
    </row>
    <row r="39" spans="1:24" x14ac:dyDescent="0.25">
      <c r="A39" t="s">
        <v>34</v>
      </c>
      <c r="B39" t="s">
        <v>56</v>
      </c>
      <c r="C39" t="s">
        <v>37</v>
      </c>
      <c r="D39" s="1">
        <v>5.5555555555555552E-2</v>
      </c>
      <c r="E39" s="1">
        <v>0.8</v>
      </c>
      <c r="F39" s="1">
        <v>1</v>
      </c>
      <c r="G39" s="1"/>
      <c r="H39" s="1"/>
      <c r="K39">
        <v>38</v>
      </c>
      <c r="L39" s="53">
        <v>396.20839999999998</v>
      </c>
      <c r="M39" s="19">
        <v>39</v>
      </c>
      <c r="N39" s="53">
        <v>343.22910000000002</v>
      </c>
      <c r="P39" s="1">
        <f>N38/N39</f>
        <v>1.7261793944627655</v>
      </c>
      <c r="S39" s="53">
        <f>S38/R38</f>
        <v>357.76744350251266</v>
      </c>
      <c r="T39" s="51">
        <f t="shared" ref="T39:T41" si="8">100*INT((S39+50)/100)</f>
        <v>400</v>
      </c>
      <c r="U39"/>
      <c r="V39"/>
      <c r="W39"/>
      <c r="X39"/>
    </row>
    <row r="40" spans="1:24" x14ac:dyDescent="0.25">
      <c r="A40" t="s">
        <v>34</v>
      </c>
      <c r="B40" t="s">
        <v>56</v>
      </c>
      <c r="C40" t="s">
        <v>38</v>
      </c>
      <c r="D40" s="1">
        <v>-0.1111111111111111</v>
      </c>
      <c r="E40" s="1">
        <v>0.5</v>
      </c>
      <c r="F40" s="1">
        <v>0.88888888888888884</v>
      </c>
      <c r="G40" s="1"/>
      <c r="H40" s="1"/>
      <c r="K40">
        <v>42</v>
      </c>
      <c r="L40" s="53">
        <v>217.56219999999999</v>
      </c>
      <c r="M40">
        <v>42</v>
      </c>
      <c r="N40" s="53">
        <v>217.56219999999999</v>
      </c>
      <c r="P40" s="1">
        <f t="shared" ref="P40:P41" si="9">N39/N40</f>
        <v>1.5776136663446134</v>
      </c>
      <c r="S40" s="53">
        <f>S39/R38</f>
        <v>216.03872506067526</v>
      </c>
      <c r="T40" s="51">
        <f t="shared" si="8"/>
        <v>200</v>
      </c>
      <c r="U40"/>
      <c r="V40"/>
      <c r="W40"/>
      <c r="X40"/>
    </row>
    <row r="41" spans="1:24" x14ac:dyDescent="0.25">
      <c r="A41" s="2" t="s">
        <v>34</v>
      </c>
      <c r="B41" s="2" t="s">
        <v>56</v>
      </c>
      <c r="C41" s="2" t="s">
        <v>39</v>
      </c>
      <c r="D41" s="3">
        <v>-0.27777777777777779</v>
      </c>
      <c r="E41" s="3">
        <v>0</v>
      </c>
      <c r="F41" s="3">
        <v>0.61111111111111105</v>
      </c>
      <c r="G41" s="3"/>
      <c r="H41" s="3"/>
      <c r="I41" s="2"/>
      <c r="J41" s="2"/>
      <c r="K41" s="2">
        <v>46</v>
      </c>
      <c r="L41" s="55">
        <v>108.9256</v>
      </c>
      <c r="M41" s="21">
        <v>45</v>
      </c>
      <c r="N41" s="55">
        <v>130.4555</v>
      </c>
      <c r="O41" s="3"/>
      <c r="P41" s="3">
        <f t="shared" si="9"/>
        <v>1.6677119784140952</v>
      </c>
      <c r="Q41" s="3"/>
      <c r="R41" s="3"/>
      <c r="S41" s="55">
        <f>S40/R38</f>
        <v>130.4555</v>
      </c>
      <c r="T41" s="52">
        <f t="shared" si="8"/>
        <v>100</v>
      </c>
      <c r="U41" s="2"/>
      <c r="V41" s="2"/>
      <c r="W41" s="2"/>
      <c r="X41" s="2"/>
    </row>
    <row r="42" spans="1:24" x14ac:dyDescent="0.25">
      <c r="A42" t="s">
        <v>34</v>
      </c>
      <c r="B42" t="s">
        <v>60</v>
      </c>
      <c r="C42" t="s">
        <v>35</v>
      </c>
      <c r="D42" s="1">
        <v>0.22222222222222221</v>
      </c>
      <c r="E42" s="1">
        <v>0.60000000000000009</v>
      </c>
      <c r="F42" s="1">
        <v>0.22222222222222221</v>
      </c>
      <c r="G42" s="1">
        <v>1.3333333333333333</v>
      </c>
      <c r="H42" s="1">
        <v>1.781818181818182</v>
      </c>
      <c r="K42">
        <v>32</v>
      </c>
      <c r="L42" s="53">
        <v>1517.4939999999999</v>
      </c>
      <c r="M42"/>
      <c r="N42" s="53"/>
      <c r="S42" s="53"/>
    </row>
    <row r="43" spans="1:24" x14ac:dyDescent="0.25">
      <c r="A43" t="s">
        <v>34</v>
      </c>
      <c r="B43" t="s">
        <v>60</v>
      </c>
      <c r="C43" t="s">
        <v>36</v>
      </c>
      <c r="D43" s="1">
        <v>0.44444444444444442</v>
      </c>
      <c r="E43" s="1">
        <v>0</v>
      </c>
      <c r="F43" s="1">
        <v>0.66666666666666663</v>
      </c>
      <c r="G43" s="1"/>
      <c r="H43" s="1"/>
      <c r="K43">
        <v>34</v>
      </c>
      <c r="L43" s="53">
        <v>1149.441</v>
      </c>
      <c r="M43" s="19">
        <v>35</v>
      </c>
      <c r="N43" s="53">
        <v>1004.192</v>
      </c>
      <c r="Q43" s="1">
        <f>N43/N46</f>
        <v>3.9596976694300388</v>
      </c>
      <c r="R43" s="1">
        <f>POWER(Q43,1/3)</f>
        <v>1.582051715482379</v>
      </c>
      <c r="S43" s="53">
        <f>N43</f>
        <v>1004.192</v>
      </c>
      <c r="T43" s="51">
        <f>100*INT((S43+50)/100)</f>
        <v>1000</v>
      </c>
      <c r="U43" cm="1">
        <f t="array" ref="U43:X43">TRANSPOSE(T43:T46)</f>
        <v>1000</v>
      </c>
      <c r="V43">
        <v>600</v>
      </c>
      <c r="W43">
        <v>400</v>
      </c>
      <c r="X43">
        <v>300</v>
      </c>
    </row>
    <row r="44" spans="1:24" x14ac:dyDescent="0.25">
      <c r="A44" t="s">
        <v>34</v>
      </c>
      <c r="B44" t="s">
        <v>60</v>
      </c>
      <c r="C44" t="s">
        <v>37</v>
      </c>
      <c r="D44" s="1">
        <v>0</v>
      </c>
      <c r="E44" s="1">
        <v>1</v>
      </c>
      <c r="F44" s="1">
        <v>0.66666666666666663</v>
      </c>
      <c r="G44" s="1"/>
      <c r="H44" s="1"/>
      <c r="K44">
        <v>38</v>
      </c>
      <c r="L44" s="53">
        <v>647.93280000000004</v>
      </c>
      <c r="M44">
        <v>38</v>
      </c>
      <c r="N44" s="53">
        <v>647.93280000000004</v>
      </c>
      <c r="P44" s="1">
        <f>N43/N44</f>
        <v>1.5498397364664978</v>
      </c>
      <c r="S44" s="53">
        <f>S43/R43</f>
        <v>634.7403123252609</v>
      </c>
      <c r="T44" s="51">
        <f t="shared" ref="T44:T46" si="10">100*INT((S44+50)/100)</f>
        <v>600</v>
      </c>
      <c r="U44"/>
      <c r="V44"/>
      <c r="W44"/>
      <c r="X44"/>
    </row>
    <row r="45" spans="1:24" x14ac:dyDescent="0.25">
      <c r="A45" t="s">
        <v>34</v>
      </c>
      <c r="B45" t="s">
        <v>60</v>
      </c>
      <c r="C45" t="s">
        <v>38</v>
      </c>
      <c r="D45" s="1">
        <v>-0.16666666666666666</v>
      </c>
      <c r="E45" s="1">
        <v>0</v>
      </c>
      <c r="F45" s="1">
        <v>0.5</v>
      </c>
      <c r="G45" s="1"/>
      <c r="H45" s="1"/>
      <c r="K45">
        <v>42</v>
      </c>
      <c r="L45" s="53">
        <v>349.53680000000003</v>
      </c>
      <c r="M45" s="19">
        <v>41</v>
      </c>
      <c r="N45" s="53">
        <v>410.18400000000003</v>
      </c>
      <c r="P45" s="1">
        <f t="shared" ref="P45:P46" si="11">N44/N45</f>
        <v>1.5796150020478614</v>
      </c>
      <c r="S45" s="53">
        <f>S44/R43</f>
        <v>401.21337761182099</v>
      </c>
      <c r="T45" s="51">
        <f t="shared" si="10"/>
        <v>400</v>
      </c>
      <c r="U45"/>
      <c r="V45"/>
      <c r="W45"/>
      <c r="X45"/>
    </row>
    <row r="46" spans="1:24" x14ac:dyDescent="0.25">
      <c r="A46" s="2" t="s">
        <v>34</v>
      </c>
      <c r="B46" s="2" t="s">
        <v>60</v>
      </c>
      <c r="C46" s="2" t="s">
        <v>39</v>
      </c>
      <c r="D46" s="3">
        <v>-0.5</v>
      </c>
      <c r="E46" s="3">
        <v>0.18181818181818188</v>
      </c>
      <c r="F46" s="3">
        <v>0</v>
      </c>
      <c r="G46" s="3"/>
      <c r="H46" s="3"/>
      <c r="I46" s="2"/>
      <c r="J46" s="2"/>
      <c r="K46" s="2">
        <v>46</v>
      </c>
      <c r="L46" s="55">
        <v>181.83840000000001</v>
      </c>
      <c r="M46" s="21">
        <v>44</v>
      </c>
      <c r="N46" s="55">
        <v>253.60319999999999</v>
      </c>
      <c r="O46" s="3"/>
      <c r="P46" s="3">
        <f t="shared" si="11"/>
        <v>1.6174243858121666</v>
      </c>
      <c r="Q46" s="3"/>
      <c r="R46" s="3"/>
      <c r="S46" s="55">
        <f>S45/R43</f>
        <v>253.60320000000007</v>
      </c>
      <c r="T46" s="52">
        <f t="shared" si="10"/>
        <v>300</v>
      </c>
      <c r="U46" s="2"/>
      <c r="V46" s="2"/>
      <c r="W46" s="2"/>
      <c r="X46" s="2"/>
    </row>
    <row r="47" spans="1:24" hidden="1" x14ac:dyDescent="0.25">
      <c r="A47" t="s">
        <v>40</v>
      </c>
      <c r="B47" t="s">
        <v>63</v>
      </c>
      <c r="C47" t="s">
        <v>35</v>
      </c>
      <c r="D47" s="1">
        <v>0.33333333333333331</v>
      </c>
      <c r="E47" s="1">
        <v>0.5</v>
      </c>
      <c r="F47" s="1">
        <v>0.33333333333333331</v>
      </c>
      <c r="G47" s="1">
        <v>1.3333333333333333</v>
      </c>
      <c r="H47" s="1">
        <v>0.5</v>
      </c>
      <c r="I47">
        <v>7.29</v>
      </c>
      <c r="J47">
        <v>0.38</v>
      </c>
      <c r="K47" s="8" t="s">
        <v>83</v>
      </c>
    </row>
    <row r="48" spans="1:24" hidden="1" x14ac:dyDescent="0.25">
      <c r="A48" t="s">
        <v>40</v>
      </c>
      <c r="B48" t="s">
        <v>63</v>
      </c>
      <c r="C48" t="s">
        <v>36</v>
      </c>
      <c r="D48" s="1">
        <v>0.44444444444444442</v>
      </c>
      <c r="E48" s="1">
        <v>0</v>
      </c>
      <c r="F48" s="1">
        <v>0.77777777777777768</v>
      </c>
      <c r="G48" s="1"/>
      <c r="H48" s="1"/>
      <c r="K48" s="8" t="s">
        <v>83</v>
      </c>
    </row>
    <row r="49" spans="1:18" hidden="1" x14ac:dyDescent="0.25">
      <c r="A49" t="s">
        <v>40</v>
      </c>
      <c r="B49" t="s">
        <v>63</v>
      </c>
      <c r="C49" t="s">
        <v>37</v>
      </c>
      <c r="D49" s="1">
        <v>-5.5555555555555552E-2</v>
      </c>
      <c r="E49" s="1">
        <v>0</v>
      </c>
      <c r="F49" s="1">
        <v>0.7222222222222221</v>
      </c>
      <c r="G49" s="1"/>
      <c r="H49" s="1"/>
      <c r="K49" s="8" t="s">
        <v>83</v>
      </c>
    </row>
    <row r="50" spans="1:18" hidden="1" x14ac:dyDescent="0.25">
      <c r="A50" t="s">
        <v>40</v>
      </c>
      <c r="B50" t="s">
        <v>63</v>
      </c>
      <c r="C50" t="s">
        <v>38</v>
      </c>
      <c r="D50" s="1">
        <v>-0.5</v>
      </c>
      <c r="E50" s="1">
        <v>0</v>
      </c>
      <c r="F50" s="1">
        <v>0.2222222222222221</v>
      </c>
      <c r="G50" s="1"/>
      <c r="H50" s="1"/>
      <c r="I50" s="1"/>
      <c r="J50" s="1"/>
      <c r="K50" s="8" t="s">
        <v>83</v>
      </c>
    </row>
    <row r="51" spans="1:18" hidden="1" x14ac:dyDescent="0.25">
      <c r="A51" s="2"/>
      <c r="B51" s="2"/>
      <c r="C51" s="2"/>
      <c r="D51" s="3"/>
      <c r="E51" s="3"/>
      <c r="F51" s="3"/>
      <c r="G51" s="3"/>
      <c r="H51" s="3"/>
      <c r="I51" s="2"/>
      <c r="J51" s="2"/>
      <c r="K51" s="18" t="s">
        <v>83</v>
      </c>
      <c r="L51" s="3"/>
      <c r="M51" s="3"/>
      <c r="N51" s="3"/>
      <c r="O51" s="3"/>
      <c r="P51" s="3"/>
      <c r="Q51" s="3"/>
      <c r="R51" s="3"/>
    </row>
    <row r="52" spans="1:18" hidden="1" x14ac:dyDescent="0.25">
      <c r="A52" t="s">
        <v>40</v>
      </c>
      <c r="B52" t="s">
        <v>59</v>
      </c>
      <c r="C52" t="s">
        <v>35</v>
      </c>
      <c r="D52" s="1">
        <v>0.44444444444444442</v>
      </c>
      <c r="E52" s="1">
        <v>0.20000000000000007</v>
      </c>
      <c r="F52" s="1">
        <v>0.44444444444444442</v>
      </c>
      <c r="G52" s="1">
        <v>0.94444444444444442</v>
      </c>
      <c r="H52" s="1">
        <v>1.6285714285714288</v>
      </c>
      <c r="I52">
        <v>7.67</v>
      </c>
      <c r="J52">
        <v>0.43</v>
      </c>
      <c r="K52">
        <v>34</v>
      </c>
      <c r="L52" s="1">
        <v>848.12800000000004</v>
      </c>
      <c r="M52" s="19">
        <v>36</v>
      </c>
      <c r="N52" s="20">
        <v>674.7808</v>
      </c>
      <c r="Q52" s="1">
        <f>N52/N55</f>
        <v>5.0351064655352529</v>
      </c>
      <c r="R52" s="1">
        <f>POWER(Q52,1/3)</f>
        <v>1.7139686972248158</v>
      </c>
    </row>
    <row r="53" spans="1:18" hidden="1" x14ac:dyDescent="0.25">
      <c r="A53" t="s">
        <v>40</v>
      </c>
      <c r="B53" t="s">
        <v>59</v>
      </c>
      <c r="C53" t="s">
        <v>36</v>
      </c>
      <c r="D53" s="1">
        <v>0.16666666666666666</v>
      </c>
      <c r="E53" s="1">
        <v>0.57142857142857151</v>
      </c>
      <c r="F53" s="1">
        <v>0.61111111111111105</v>
      </c>
      <c r="G53" s="1"/>
      <c r="H53" s="1"/>
      <c r="K53">
        <v>42</v>
      </c>
      <c r="L53" s="1">
        <v>345.45679999999999</v>
      </c>
      <c r="M53" s="19">
        <v>40</v>
      </c>
      <c r="N53" s="20">
        <v>433.2056</v>
      </c>
      <c r="P53" s="1">
        <f>N52/N53</f>
        <v>1.5576456075360059</v>
      </c>
    </row>
    <row r="54" spans="1:18" hidden="1" x14ac:dyDescent="0.25">
      <c r="A54" t="s">
        <v>40</v>
      </c>
      <c r="B54" t="s">
        <v>59</v>
      </c>
      <c r="C54" t="s">
        <v>37</v>
      </c>
      <c r="D54" s="1">
        <v>5.5555555555555552E-2</v>
      </c>
      <c r="E54" s="1">
        <v>0.85714285714285721</v>
      </c>
      <c r="F54" s="1">
        <v>0.66666666666666663</v>
      </c>
      <c r="G54" s="1"/>
      <c r="H54" s="1"/>
      <c r="K54">
        <v>46</v>
      </c>
      <c r="L54" s="1">
        <v>216.42959999999999</v>
      </c>
      <c r="M54">
        <v>46</v>
      </c>
      <c r="N54" s="1">
        <v>216.42959999999999</v>
      </c>
      <c r="P54" s="1">
        <f t="shared" ref="P54:P55" si="12">N53/N54</f>
        <v>2.0016005204463716</v>
      </c>
    </row>
    <row r="55" spans="1:18" hidden="1" x14ac:dyDescent="0.25">
      <c r="A55" t="s">
        <v>40</v>
      </c>
      <c r="B55" t="s">
        <v>59</v>
      </c>
      <c r="C55" t="s">
        <v>38</v>
      </c>
      <c r="D55" s="1">
        <v>-0.27777777777777779</v>
      </c>
      <c r="E55" s="1">
        <v>0</v>
      </c>
      <c r="F55" s="1">
        <v>0.38888888888888884</v>
      </c>
      <c r="G55" s="1"/>
      <c r="H55" s="1"/>
      <c r="I55" s="1"/>
      <c r="J55" s="1"/>
      <c r="K55">
        <v>52</v>
      </c>
      <c r="L55" s="1">
        <v>104.664</v>
      </c>
      <c r="M55" s="19">
        <v>50</v>
      </c>
      <c r="N55" s="20">
        <v>134.01519999999999</v>
      </c>
      <c r="P55" s="1">
        <f t="shared" si="12"/>
        <v>1.6149630788149405</v>
      </c>
    </row>
    <row r="56" spans="1:18" x14ac:dyDescent="0.25">
      <c r="A56" s="2"/>
      <c r="B56" s="2"/>
      <c r="C56" s="2"/>
      <c r="D56" s="3"/>
      <c r="E56" s="3"/>
      <c r="F56" s="3"/>
      <c r="G56" s="3"/>
      <c r="H56" s="3"/>
      <c r="I56" s="2"/>
      <c r="J56" s="2"/>
      <c r="K56" s="2"/>
      <c r="L56" s="3"/>
      <c r="M56" s="2"/>
      <c r="N56" s="3"/>
      <c r="O56" s="3"/>
      <c r="P56" s="3"/>
      <c r="Q56" s="3"/>
      <c r="R56" s="3"/>
    </row>
    <row r="57" spans="1:18" hidden="1" x14ac:dyDescent="0.25">
      <c r="A57" t="s">
        <v>40</v>
      </c>
      <c r="B57" t="s">
        <v>58</v>
      </c>
      <c r="C57" t="s">
        <v>35</v>
      </c>
      <c r="D57" s="1">
        <v>-5.5555555555555552E-2</v>
      </c>
      <c r="E57" s="1">
        <v>0.66666666666666663</v>
      </c>
      <c r="F57" s="1">
        <v>-5.5555555555555552E-2</v>
      </c>
      <c r="G57" s="1">
        <v>1</v>
      </c>
      <c r="H57" s="1">
        <v>0.66666666666666663</v>
      </c>
      <c r="K57">
        <v>34</v>
      </c>
      <c r="L57" s="1">
        <v>510.80959999999999</v>
      </c>
      <c r="M57">
        <v>34</v>
      </c>
      <c r="N57" s="1">
        <v>510.80959999999999</v>
      </c>
      <c r="Q57" s="1">
        <f>N57/N60</f>
        <v>5.8081922625599232</v>
      </c>
      <c r="R57" s="1">
        <f>POWER(Q57,1/3)</f>
        <v>1.7975473037482073</v>
      </c>
    </row>
    <row r="58" spans="1:18" hidden="1" x14ac:dyDescent="0.25">
      <c r="A58" t="s">
        <v>40</v>
      </c>
      <c r="B58" t="s">
        <v>58</v>
      </c>
      <c r="C58" t="s">
        <v>36</v>
      </c>
      <c r="D58" s="1">
        <v>-0.3888888888888889</v>
      </c>
      <c r="E58" s="1">
        <v>0</v>
      </c>
      <c r="F58" s="1">
        <v>-0.44444444444444442</v>
      </c>
      <c r="G58" s="1"/>
      <c r="H58" s="1"/>
      <c r="I58" s="1"/>
      <c r="J58" s="1"/>
      <c r="K58">
        <v>42</v>
      </c>
      <c r="L58" s="1">
        <v>185.76560000000001</v>
      </c>
      <c r="M58" s="19">
        <v>40</v>
      </c>
      <c r="N58" s="20">
        <v>237.58160000000001</v>
      </c>
      <c r="P58" s="1">
        <f>N57/N58</f>
        <v>2.1500385551743064</v>
      </c>
    </row>
    <row r="59" spans="1:18" hidden="1" x14ac:dyDescent="0.25">
      <c r="A59" t="s">
        <v>40</v>
      </c>
      <c r="B59" t="s">
        <v>58</v>
      </c>
      <c r="C59" t="s">
        <v>37</v>
      </c>
      <c r="D59" s="1">
        <v>-0.1111111111111111</v>
      </c>
      <c r="E59" s="1">
        <v>0</v>
      </c>
      <c r="F59" s="1">
        <v>-0.55555555555555558</v>
      </c>
      <c r="G59" s="1"/>
      <c r="H59" s="1"/>
      <c r="I59">
        <v>5.09</v>
      </c>
      <c r="J59">
        <v>0.6</v>
      </c>
      <c r="K59">
        <v>46</v>
      </c>
      <c r="L59" s="1">
        <v>113.33839999999999</v>
      </c>
      <c r="M59" s="19">
        <v>44</v>
      </c>
      <c r="N59" s="20">
        <v>145.65119999999999</v>
      </c>
      <c r="P59" s="1">
        <f t="shared" ref="P59:P60" si="13">N58/N59</f>
        <v>1.6311681606468058</v>
      </c>
    </row>
    <row r="60" spans="1:18" hidden="1" x14ac:dyDescent="0.25">
      <c r="A60" t="s">
        <v>40</v>
      </c>
      <c r="B60" t="s">
        <v>58</v>
      </c>
      <c r="C60" t="s">
        <v>38</v>
      </c>
      <c r="D60" s="1">
        <v>-0.44444444444444442</v>
      </c>
      <c r="E60" s="1">
        <v>0</v>
      </c>
      <c r="F60" s="1">
        <v>-1</v>
      </c>
      <c r="G60" s="1"/>
      <c r="H60" s="1"/>
      <c r="K60">
        <v>50</v>
      </c>
      <c r="L60" s="1">
        <v>68.3416</v>
      </c>
      <c r="M60" s="19">
        <v>48</v>
      </c>
      <c r="N60" s="20">
        <v>87.946399999999997</v>
      </c>
      <c r="P60" s="1">
        <f t="shared" si="13"/>
        <v>1.656136010115252</v>
      </c>
    </row>
    <row r="61" spans="1:18" x14ac:dyDescent="0.25">
      <c r="A61" s="2"/>
      <c r="B61" s="2"/>
      <c r="C61" s="2"/>
      <c r="D61" s="3"/>
      <c r="E61" s="3"/>
      <c r="F61" s="3"/>
      <c r="G61" s="3"/>
      <c r="H61" s="3"/>
      <c r="I61" s="2"/>
      <c r="J61" s="2"/>
      <c r="K61" s="2"/>
      <c r="L61" s="3"/>
      <c r="M61" s="2"/>
      <c r="N61" s="3"/>
      <c r="O61" s="3"/>
      <c r="P61" s="3"/>
      <c r="Q61" s="3"/>
      <c r="R61" s="3"/>
    </row>
    <row r="62" spans="1:18" hidden="1" x14ac:dyDescent="0.25">
      <c r="A62" t="s">
        <v>40</v>
      </c>
      <c r="B62" t="s">
        <v>62</v>
      </c>
      <c r="C62" t="s">
        <v>35</v>
      </c>
      <c r="D62" s="1">
        <v>0.1111111111111111</v>
      </c>
      <c r="E62" s="1">
        <v>0.75</v>
      </c>
      <c r="F62" s="1">
        <v>0.1111111111111111</v>
      </c>
      <c r="G62" s="1">
        <v>0.72222222222222221</v>
      </c>
      <c r="H62" s="1">
        <v>0.75</v>
      </c>
      <c r="I62" s="1">
        <v>8.65</v>
      </c>
      <c r="J62" s="1">
        <v>0.42</v>
      </c>
      <c r="K62">
        <v>38</v>
      </c>
      <c r="L62" s="1">
        <v>389.43279999999999</v>
      </c>
      <c r="M62">
        <v>38</v>
      </c>
      <c r="N62" s="1">
        <v>389.43279999999999</v>
      </c>
      <c r="Q62" s="1">
        <f>N62/N65</f>
        <v>3.473530608021806</v>
      </c>
      <c r="R62" s="1">
        <f>POWER(Q62,1/3)</f>
        <v>1.5144573363908074</v>
      </c>
    </row>
    <row r="63" spans="1:18" hidden="1" x14ac:dyDescent="0.25">
      <c r="A63" t="s">
        <v>40</v>
      </c>
      <c r="B63" t="s">
        <v>62</v>
      </c>
      <c r="C63" t="s">
        <v>36</v>
      </c>
      <c r="D63" s="1">
        <v>0.16666666666666666</v>
      </c>
      <c r="E63" s="1">
        <v>0</v>
      </c>
      <c r="F63" s="1">
        <v>0.27777777777777779</v>
      </c>
      <c r="G63" s="1"/>
      <c r="H63" s="1"/>
      <c r="K63">
        <v>42</v>
      </c>
      <c r="L63" s="1">
        <v>235.928</v>
      </c>
      <c r="M63">
        <v>42</v>
      </c>
      <c r="N63" s="1">
        <v>235.928</v>
      </c>
      <c r="P63" s="1">
        <f>N62/N63</f>
        <v>1.6506425689193314</v>
      </c>
    </row>
    <row r="64" spans="1:18" hidden="1" x14ac:dyDescent="0.25">
      <c r="A64" t="s">
        <v>40</v>
      </c>
      <c r="B64" t="s">
        <v>62</v>
      </c>
      <c r="C64" t="s">
        <v>37</v>
      </c>
      <c r="D64" s="1">
        <v>-0.22222222222222221</v>
      </c>
      <c r="E64" s="1">
        <v>0</v>
      </c>
      <c r="F64" s="1">
        <v>5.555555555555558E-2</v>
      </c>
      <c r="G64" s="1"/>
      <c r="H64" s="1"/>
      <c r="K64">
        <v>46</v>
      </c>
      <c r="L64" s="1">
        <v>143.14879999999999</v>
      </c>
      <c r="M64" s="19">
        <v>44</v>
      </c>
      <c r="N64" s="20">
        <v>183.80719999999999</v>
      </c>
      <c r="P64" s="1">
        <f t="shared" ref="P64:P65" si="14">N63/N64</f>
        <v>1.2835623414099122</v>
      </c>
    </row>
    <row r="65" spans="1:18" hidden="1" x14ac:dyDescent="0.25">
      <c r="A65" t="s">
        <v>40</v>
      </c>
      <c r="B65" t="s">
        <v>62</v>
      </c>
      <c r="C65" t="s">
        <v>38</v>
      </c>
      <c r="D65" s="1">
        <v>-0.22222222222222221</v>
      </c>
      <c r="E65" s="1">
        <v>0</v>
      </c>
      <c r="F65" s="1">
        <v>-0.16666666666666663</v>
      </c>
      <c r="G65" s="1"/>
      <c r="H65" s="1"/>
      <c r="I65" s="1">
        <v>2.67</v>
      </c>
      <c r="J65" s="1">
        <v>0.41</v>
      </c>
      <c r="K65">
        <v>50</v>
      </c>
      <c r="L65" s="1">
        <v>86.977599999999995</v>
      </c>
      <c r="M65" s="19">
        <v>48</v>
      </c>
      <c r="N65" s="20">
        <v>112.1144</v>
      </c>
      <c r="P65" s="1">
        <f t="shared" si="14"/>
        <v>1.639461121854106</v>
      </c>
    </row>
    <row r="66" spans="1:18" x14ac:dyDescent="0.25">
      <c r="A66" s="2"/>
      <c r="B66" s="2"/>
      <c r="C66" s="2"/>
      <c r="D66" s="3"/>
      <c r="E66" s="3"/>
      <c r="F66" s="3"/>
      <c r="G66" s="3"/>
      <c r="H66" s="3"/>
      <c r="I66" s="2"/>
      <c r="J66" s="2"/>
      <c r="K66" s="2"/>
      <c r="L66" s="3"/>
      <c r="M66" s="2"/>
      <c r="N66" s="3"/>
      <c r="O66" s="3"/>
      <c r="P66" s="3"/>
      <c r="Q66" s="3"/>
      <c r="R66" s="3"/>
    </row>
    <row r="67" spans="1:18" hidden="1" x14ac:dyDescent="0.25">
      <c r="A67" t="s">
        <v>40</v>
      </c>
      <c r="B67" t="s">
        <v>61</v>
      </c>
      <c r="C67" t="s">
        <v>35</v>
      </c>
      <c r="D67" s="1">
        <v>0.27777777777777779</v>
      </c>
      <c r="E67" s="1">
        <v>0.44444444444444442</v>
      </c>
      <c r="F67" s="1">
        <v>0.27777777777777779</v>
      </c>
      <c r="G67" s="1">
        <v>0.88888888888888884</v>
      </c>
      <c r="H67" s="1">
        <v>1.6777777777777778</v>
      </c>
      <c r="I67" s="1"/>
      <c r="J67" s="1"/>
      <c r="K67">
        <v>38</v>
      </c>
      <c r="L67" s="1">
        <v>412.78480000000002</v>
      </c>
      <c r="M67">
        <v>38</v>
      </c>
      <c r="N67" s="1">
        <v>412.78480000000002</v>
      </c>
      <c r="Q67" s="1">
        <f>N67/N70</f>
        <v>3.9612231110565186</v>
      </c>
      <c r="R67" s="1">
        <f>POWER(Q67,1/3)</f>
        <v>1.5822548469589715</v>
      </c>
    </row>
    <row r="68" spans="1:18" hidden="1" x14ac:dyDescent="0.25">
      <c r="A68" t="s">
        <v>40</v>
      </c>
      <c r="B68" t="s">
        <v>61</v>
      </c>
      <c r="C68" t="s">
        <v>36</v>
      </c>
      <c r="D68" s="1">
        <v>0.22222222222222221</v>
      </c>
      <c r="E68" s="1">
        <v>0.5</v>
      </c>
      <c r="F68" s="1">
        <v>0.5</v>
      </c>
      <c r="G68" s="1"/>
      <c r="H68" s="1"/>
      <c r="K68">
        <v>42</v>
      </c>
      <c r="L68" s="1">
        <v>239.63200000000001</v>
      </c>
      <c r="M68">
        <v>42</v>
      </c>
      <c r="N68" s="1">
        <v>239.63200000000001</v>
      </c>
      <c r="P68" s="1">
        <f>N67/N68</f>
        <v>1.7225779528610536</v>
      </c>
    </row>
    <row r="69" spans="1:18" hidden="1" x14ac:dyDescent="0.25">
      <c r="A69" t="s">
        <v>40</v>
      </c>
      <c r="B69" t="s">
        <v>61</v>
      </c>
      <c r="C69" t="s">
        <v>37</v>
      </c>
      <c r="D69" s="1">
        <v>-0.16666666666666666</v>
      </c>
      <c r="E69" s="1">
        <v>0.40000000000000008</v>
      </c>
      <c r="F69" s="1">
        <v>0.33333333333333337</v>
      </c>
      <c r="G69" s="1"/>
      <c r="H69" s="1"/>
      <c r="K69">
        <v>46</v>
      </c>
      <c r="L69" s="1">
        <v>138.3424</v>
      </c>
      <c r="M69">
        <v>46</v>
      </c>
      <c r="N69" s="1">
        <v>138.3424</v>
      </c>
      <c r="P69" s="1">
        <f t="shared" ref="P69:P70" si="15">N68/N69</f>
        <v>1.7321659881569209</v>
      </c>
    </row>
    <row r="70" spans="1:18" hidden="1" x14ac:dyDescent="0.25">
      <c r="A70" t="s">
        <v>40</v>
      </c>
      <c r="B70" t="s">
        <v>61</v>
      </c>
      <c r="C70" t="s">
        <v>38</v>
      </c>
      <c r="D70" s="1">
        <v>-0.22222222222222221</v>
      </c>
      <c r="E70" s="1">
        <v>0.33333333333333331</v>
      </c>
      <c r="F70" s="1">
        <v>0.11111111111111116</v>
      </c>
      <c r="G70" s="1"/>
      <c r="H70" s="1"/>
      <c r="I70">
        <v>3.08</v>
      </c>
      <c r="J70">
        <v>0.48</v>
      </c>
      <c r="K70">
        <v>50</v>
      </c>
      <c r="L70" s="1">
        <v>77.858400000000003</v>
      </c>
      <c r="M70" s="19">
        <v>48</v>
      </c>
      <c r="N70" s="20">
        <v>104.2064</v>
      </c>
      <c r="P70" s="1">
        <f t="shared" si="15"/>
        <v>1.327580647637765</v>
      </c>
    </row>
    <row r="71" spans="1:18" x14ac:dyDescent="0.25">
      <c r="A71" s="2"/>
      <c r="B71" s="2"/>
      <c r="C71" s="2"/>
      <c r="D71" s="3"/>
      <c r="E71" s="3"/>
      <c r="F71" s="3"/>
      <c r="G71" s="3"/>
      <c r="H71" s="3"/>
      <c r="I71" s="2"/>
      <c r="J71" s="2"/>
      <c r="K71" s="2"/>
      <c r="L71" s="3"/>
      <c r="M71" s="2"/>
      <c r="N71" s="3"/>
      <c r="O71" s="3"/>
      <c r="P71" s="3"/>
      <c r="Q71" s="3"/>
      <c r="R71" s="3"/>
    </row>
    <row r="72" spans="1:18" hidden="1" x14ac:dyDescent="0.25">
      <c r="A72" t="s">
        <v>40</v>
      </c>
      <c r="B72" t="s">
        <v>56</v>
      </c>
      <c r="C72" t="s">
        <v>35</v>
      </c>
      <c r="D72" s="1">
        <v>0.55555555555555558</v>
      </c>
      <c r="E72" s="1">
        <v>0.16666666666666657</v>
      </c>
      <c r="F72" s="1">
        <v>0.55555555555555558</v>
      </c>
      <c r="G72" s="1">
        <v>1.1666666666666667</v>
      </c>
      <c r="H72" s="1">
        <v>0.83333333333333326</v>
      </c>
      <c r="I72" s="1">
        <v>8.3800000000000008</v>
      </c>
      <c r="J72" s="1">
        <v>0.43</v>
      </c>
      <c r="K72">
        <v>34</v>
      </c>
      <c r="L72" s="1">
        <v>612.81359999999995</v>
      </c>
      <c r="M72" s="19">
        <v>36</v>
      </c>
      <c r="N72" s="20">
        <v>472.7792</v>
      </c>
      <c r="Q72" s="1">
        <f>N72/N75</f>
        <v>3.397261376440019</v>
      </c>
      <c r="R72" s="1">
        <f>POWER(Q72,1/3)</f>
        <v>1.5032907570275522</v>
      </c>
    </row>
    <row r="73" spans="1:18" hidden="1" x14ac:dyDescent="0.25">
      <c r="A73" t="s">
        <v>40</v>
      </c>
      <c r="B73" t="s">
        <v>56</v>
      </c>
      <c r="C73" t="s">
        <v>36</v>
      </c>
      <c r="D73" s="1">
        <v>0.3888888888888889</v>
      </c>
      <c r="E73" s="1">
        <v>0</v>
      </c>
      <c r="F73" s="1">
        <v>0.94444444444444442</v>
      </c>
      <c r="G73" s="1"/>
      <c r="H73" s="1"/>
      <c r="K73">
        <v>38</v>
      </c>
      <c r="L73" s="1">
        <v>360.50479999999999</v>
      </c>
      <c r="M73">
        <v>38</v>
      </c>
      <c r="N73" s="1">
        <v>360.50479999999999</v>
      </c>
      <c r="P73" s="1">
        <f>N72/N73</f>
        <v>1.3114366299699756</v>
      </c>
    </row>
    <row r="74" spans="1:18" hidden="1" x14ac:dyDescent="0.25">
      <c r="A74" t="s">
        <v>40</v>
      </c>
      <c r="B74" t="s">
        <v>56</v>
      </c>
      <c r="C74" t="s">
        <v>37</v>
      </c>
      <c r="D74" s="1">
        <v>5.5555555555555552E-2</v>
      </c>
      <c r="E74" s="1">
        <v>0.66666666666666663</v>
      </c>
      <c r="F74" s="1">
        <v>1</v>
      </c>
      <c r="G74" s="1"/>
      <c r="H74" s="1"/>
      <c r="K74">
        <v>42</v>
      </c>
      <c r="L74" s="1">
        <v>195.44399999999999</v>
      </c>
      <c r="M74">
        <v>42</v>
      </c>
      <c r="N74" s="1">
        <v>195.44399999999999</v>
      </c>
      <c r="P74" s="1">
        <f t="shared" ref="P74:P75" si="16">N73/N74</f>
        <v>1.8445426823028592</v>
      </c>
    </row>
    <row r="75" spans="1:18" hidden="1" x14ac:dyDescent="0.25">
      <c r="A75" t="s">
        <v>40</v>
      </c>
      <c r="B75" t="s">
        <v>56</v>
      </c>
      <c r="C75" t="s">
        <v>38</v>
      </c>
      <c r="D75" s="1">
        <v>-0.16666666666666666</v>
      </c>
      <c r="E75" s="1">
        <v>0</v>
      </c>
      <c r="F75" s="1">
        <v>0.83333333333333337</v>
      </c>
      <c r="G75" s="1"/>
      <c r="H75" s="1"/>
      <c r="I75" s="1">
        <v>4.75</v>
      </c>
      <c r="J75" s="1">
        <v>0.52</v>
      </c>
      <c r="K75">
        <v>46</v>
      </c>
      <c r="L75" s="1">
        <v>96.591999999999999</v>
      </c>
      <c r="M75" s="19">
        <v>44</v>
      </c>
      <c r="N75" s="20">
        <v>139.16480000000001</v>
      </c>
      <c r="P75" s="1">
        <f t="shared" si="16"/>
        <v>1.4044068615052079</v>
      </c>
    </row>
    <row r="76" spans="1:18" x14ac:dyDescent="0.25">
      <c r="A76" s="2"/>
      <c r="B76" s="2"/>
      <c r="C76" s="2"/>
      <c r="D76" s="3"/>
      <c r="E76" s="3"/>
      <c r="F76" s="3"/>
      <c r="G76" s="3"/>
      <c r="H76" s="3"/>
      <c r="I76" s="2"/>
      <c r="J76" s="2"/>
      <c r="K76" s="2"/>
      <c r="L76" s="3"/>
      <c r="M76" s="2"/>
      <c r="N76" s="3"/>
      <c r="O76" s="3"/>
      <c r="P76" s="3"/>
      <c r="Q76" s="3"/>
      <c r="R76" s="3"/>
    </row>
    <row r="77" spans="1:18" hidden="1" x14ac:dyDescent="0.25">
      <c r="A77" t="s">
        <v>40</v>
      </c>
      <c r="B77" t="s">
        <v>60</v>
      </c>
      <c r="C77" t="s">
        <v>35</v>
      </c>
      <c r="D77" s="1">
        <v>5.5555555555555552E-2</v>
      </c>
      <c r="E77" s="1">
        <v>0.8</v>
      </c>
      <c r="F77" s="1">
        <v>5.5555555555555552E-2</v>
      </c>
      <c r="G77" s="1">
        <v>0.55555555555555558</v>
      </c>
      <c r="H77" s="1">
        <v>2.3555555555555556</v>
      </c>
      <c r="I77" s="1"/>
      <c r="J77" s="1"/>
      <c r="K77">
        <v>34</v>
      </c>
      <c r="L77" s="1">
        <v>1056.778</v>
      </c>
      <c r="M77">
        <v>34</v>
      </c>
      <c r="N77" s="1">
        <v>1056.778</v>
      </c>
      <c r="Q77" s="1">
        <f>N77/N80</f>
        <v>4.5020005521114861</v>
      </c>
      <c r="R77" s="1">
        <f>POWER(Q77,1/3)</f>
        <v>1.6512082429244392</v>
      </c>
    </row>
    <row r="78" spans="1:18" hidden="1" x14ac:dyDescent="0.25">
      <c r="A78" t="s">
        <v>40</v>
      </c>
      <c r="B78" t="s">
        <v>60</v>
      </c>
      <c r="C78" t="s">
        <v>36</v>
      </c>
      <c r="D78" s="1">
        <v>-5.5555555555555552E-2</v>
      </c>
      <c r="E78" s="1">
        <v>0.66666666666666663</v>
      </c>
      <c r="F78" s="1">
        <v>0</v>
      </c>
      <c r="G78" s="1"/>
      <c r="H78" s="1"/>
      <c r="I78">
        <v>6.83</v>
      </c>
      <c r="J78">
        <v>0.54</v>
      </c>
      <c r="K78">
        <v>38</v>
      </c>
      <c r="L78" s="1">
        <v>600.66959999999995</v>
      </c>
      <c r="M78">
        <v>38</v>
      </c>
      <c r="N78" s="1">
        <v>600.66959999999995</v>
      </c>
      <c r="P78" s="1">
        <f>N77/N78</f>
        <v>1.75933325075882</v>
      </c>
    </row>
    <row r="79" spans="1:18" hidden="1" x14ac:dyDescent="0.25">
      <c r="A79" t="s">
        <v>40</v>
      </c>
      <c r="B79" t="s">
        <v>60</v>
      </c>
      <c r="C79" t="s">
        <v>37</v>
      </c>
      <c r="D79" s="1">
        <v>-5.5555555555555552E-2</v>
      </c>
      <c r="E79" s="1">
        <v>0.66666666666666663</v>
      </c>
      <c r="F79" s="1">
        <v>-5.5555555555555552E-2</v>
      </c>
      <c r="G79" s="1"/>
      <c r="H79" s="1"/>
      <c r="I79" s="1"/>
      <c r="J79" s="1"/>
      <c r="K79">
        <v>42</v>
      </c>
      <c r="L79" s="1">
        <v>323.65280000000001</v>
      </c>
      <c r="M79" s="19">
        <v>40</v>
      </c>
      <c r="N79" s="20">
        <v>443.2</v>
      </c>
      <c r="P79" s="1">
        <f t="shared" ref="P79:P80" si="17">N78/N79</f>
        <v>1.3553014440433213</v>
      </c>
    </row>
    <row r="80" spans="1:18" hidden="1" x14ac:dyDescent="0.25">
      <c r="A80" t="s">
        <v>40</v>
      </c>
      <c r="B80" t="s">
        <v>60</v>
      </c>
      <c r="C80" t="s">
        <v>38</v>
      </c>
      <c r="D80" s="1">
        <v>-0.3888888888888889</v>
      </c>
      <c r="E80" s="1">
        <v>0.22222222222222221</v>
      </c>
      <c r="F80" s="1">
        <v>-0.44444444444444442</v>
      </c>
      <c r="G80" s="1"/>
      <c r="H80" s="1"/>
      <c r="I80">
        <v>2.5</v>
      </c>
      <c r="J80">
        <v>0.5</v>
      </c>
      <c r="K80">
        <v>46</v>
      </c>
      <c r="L80" s="1">
        <v>168.8184</v>
      </c>
      <c r="M80" s="19">
        <v>44</v>
      </c>
      <c r="N80" s="20">
        <v>234.73519999999999</v>
      </c>
      <c r="P80" s="1">
        <f t="shared" si="17"/>
        <v>1.8880849570068741</v>
      </c>
    </row>
    <row r="81" spans="1:18" x14ac:dyDescent="0.25">
      <c r="A81" s="2"/>
      <c r="B81" s="2"/>
      <c r="C81" s="2"/>
      <c r="D81" s="3"/>
      <c r="E81" s="3"/>
      <c r="F81" s="3"/>
      <c r="G81" s="3"/>
      <c r="H81" s="3"/>
      <c r="I81" s="2"/>
      <c r="J81" s="2"/>
      <c r="K81" s="2"/>
      <c r="L81" s="3"/>
      <c r="M81" s="3"/>
      <c r="N81" s="3"/>
      <c r="O81" s="3"/>
      <c r="P81" s="3"/>
      <c r="Q81" s="3"/>
      <c r="R81" s="3"/>
    </row>
  </sheetData>
  <autoFilter ref="A1:X81" xr:uid="{4F0C8713-0CF8-419C-A572-2E4425D717E2}">
    <filterColumn colId="0">
      <filters blank="1">
        <filter val="codec"/>
        <filter val="UGC_RA"/>
        <filter val="VTM"/>
      </filters>
    </filterColumn>
    <filterColumn colId="10">
      <filters blank="1">
        <filter val="32"/>
        <filter val="33"/>
        <filter val="34"/>
        <filter val="35"/>
        <filter val="36"/>
        <filter val="37"/>
        <filter val="38"/>
        <filter val="39"/>
        <filter val="42"/>
        <filter val="43"/>
        <filter val="46"/>
        <filter val="47"/>
        <filter val="50"/>
        <filter val="51"/>
        <filter val="52"/>
        <filter val="initial QPs"/>
      </filters>
    </filterColumn>
  </autoFilter>
  <conditionalFormatting sqref="D12:D81">
    <cfRule type="cellIs" dxfId="1" priority="1" operator="lessThan">
      <formula>-0.3</formula>
    </cfRule>
    <cfRule type="cellIs" dxfId="0" priority="2" operator="greaterThan">
      <formula>0.3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targetRates</vt:lpstr>
      <vt:lpstr>report_al0041_sdr_hd</vt:lpstr>
      <vt:lpstr>report_al0041_sdr_uhd</vt:lpstr>
      <vt:lpstr>report_al0041_hdr_8kcrop</vt:lpstr>
      <vt:lpstr>report_ak2026_hdr_8kcrop</vt:lpstr>
      <vt:lpstr>report_ak2026_hdr_uhd</vt:lpstr>
      <vt:lpstr>report_ak2026_sdr_uhd</vt:lpstr>
      <vt:lpstr>report_ak2026_sdr_hd_ra-ld</vt:lpstr>
      <vt:lpstr>report_ak2026_sdr_hd_gaming</vt:lpstr>
      <vt:lpstr>report_ak2026_sdr_hd_ugc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wien</dc:creator>
  <cp:lastModifiedBy>Edouard Francois</cp:lastModifiedBy>
  <dcterms:created xsi:type="dcterms:W3CDTF">2025-03-11T05:09:11Z</dcterms:created>
  <dcterms:modified xsi:type="dcterms:W3CDTF">2025-03-19T09:55:39Z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2f777e-4347-4fc6-823a-b44ab313546a_Enabled">
    <vt:lpwstr>true</vt:lpwstr>
  </property>
  <property fmtid="{D5CDD505-2E9C-101B-9397-08002B2CF9AE}" pid="3" name="MSIP_Label_4d2f777e-4347-4fc6-823a-b44ab313546a_SetDate">
    <vt:lpwstr>2025-03-11T18:06:52Z</vt:lpwstr>
  </property>
  <property fmtid="{D5CDD505-2E9C-101B-9397-08002B2CF9AE}" pid="4" name="MSIP_Label_4d2f777e-4347-4fc6-823a-b44ab313546a_Method">
    <vt:lpwstr>Standard</vt:lpwstr>
  </property>
  <property fmtid="{D5CDD505-2E9C-101B-9397-08002B2CF9AE}" pid="5" name="MSIP_Label_4d2f777e-4347-4fc6-823a-b44ab313546a_Name">
    <vt:lpwstr>Non-Public</vt:lpwstr>
  </property>
  <property fmtid="{D5CDD505-2E9C-101B-9397-08002B2CF9AE}" pid="6" name="MSIP_Label_4d2f777e-4347-4fc6-823a-b44ab313546a_SiteId">
    <vt:lpwstr>e351b779-f6d5-4e50-8568-80e922d180ae</vt:lpwstr>
  </property>
  <property fmtid="{D5CDD505-2E9C-101B-9397-08002B2CF9AE}" pid="7" name="MSIP_Label_4d2f777e-4347-4fc6-823a-b44ab313546a_ActionId">
    <vt:lpwstr>2f4cd5a1-b54a-49ae-97ae-08fddc7f5bbf</vt:lpwstr>
  </property>
  <property fmtid="{D5CDD505-2E9C-101B-9397-08002B2CF9AE}" pid="8" name="MSIP_Label_4d2f777e-4347-4fc6-823a-b44ab313546a_ContentBits">
    <vt:lpwstr>0</vt:lpwstr>
  </property>
  <property fmtid="{D5CDD505-2E9C-101B-9397-08002B2CF9AE}" pid="9" name="MSIP_Label_4d2f777e-4347-4fc6-823a-b44ab313546a_Tag">
    <vt:lpwstr>10, 3, 0, 1</vt:lpwstr>
  </property>
</Properties>
</file>